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松尾賢\Desktop\"/>
    </mc:Choice>
  </mc:AlternateContent>
  <xr:revisionPtr revIDLastSave="0" documentId="13_ncr:1_{D08940C7-9DC2-4825-8FB3-6A33226065DD}" xr6:coauthVersionLast="47" xr6:coauthVersionMax="47" xr10:uidLastSave="{00000000-0000-0000-0000-000000000000}"/>
  <bookViews>
    <workbookView xWindow="-98" yWindow="-98" windowWidth="20715" windowHeight="12930" tabRatio="673" activeTab="2" xr2:uid="{00000000-000D-0000-FFFF-FFFF00000000}"/>
  </bookViews>
  <sheets>
    <sheet name="指定請求書記載方法" sheetId="18" r:id="rId1"/>
    <sheet name="初期入力" sheetId="1" r:id="rId2"/>
    <sheet name="請求データ入力" sheetId="2" r:id="rId3"/>
    <sheet name="指定請求書書式（施工会社用）202310改定" sheetId="3" r:id="rId4"/>
    <sheet name="現場稼働報告書(提出用）" sheetId="22" r:id="rId5"/>
    <sheet name="初期入力例" sheetId="19" r:id="rId6"/>
    <sheet name="請求データ入力例" sheetId="20" r:id="rId7"/>
    <sheet name="指定請求書入力例(施工会社用）" sheetId="21" r:id="rId8"/>
    <sheet name="現場稼働報告書記入例" sheetId="16" r:id="rId9"/>
    <sheet name="新コード表(参考資料）" sheetId="13" r:id="rId10"/>
  </sheets>
  <externalReferences>
    <externalReference r:id="rId11"/>
    <externalReference r:id="rId12"/>
    <externalReference r:id="rId13"/>
  </externalReferences>
  <definedNames>
    <definedName name="__123Graph_A" localSheetId="0" hidden="1">#REF!</definedName>
    <definedName name="__123Graph_A" hidden="1">[1]業者別支払!#REF!</definedName>
    <definedName name="__123Graph_B" localSheetId="0" hidden="1">#REF!</definedName>
    <definedName name="__123Graph_B" hidden="1">[1]業者別支払!#REF!</definedName>
    <definedName name="__123Graph_X" localSheetId="0" hidden="1">#REF!</definedName>
    <definedName name="__123Graph_X" hidden="1">[1]業者別支払!#REF!</definedName>
    <definedName name="_1" localSheetId="0">#REF!</definedName>
    <definedName name="_1">#REF!</definedName>
    <definedName name="_1_23">#REF!</definedName>
    <definedName name="_1_4">#REF!</definedName>
    <definedName name="_10_23">#REF!</definedName>
    <definedName name="_11_23">#REF!</definedName>
    <definedName name="_12_23">#REF!</definedName>
    <definedName name="_13_23">#REF!</definedName>
    <definedName name="_14_23">#REF!</definedName>
    <definedName name="_15_23">#REF!</definedName>
    <definedName name="_16_23">#REF!</definedName>
    <definedName name="_17_23">#REF!</definedName>
    <definedName name="_18_23">#REF!</definedName>
    <definedName name="_19_23">#REF!</definedName>
    <definedName name="_2_23">#REF!</definedName>
    <definedName name="_2_4">#REF!</definedName>
    <definedName name="_20_23">#REF!</definedName>
    <definedName name="_21_23">#REF!</definedName>
    <definedName name="_22_23">#REF!</definedName>
    <definedName name="_23_23">#REF!</definedName>
    <definedName name="_3_23">#REF!</definedName>
    <definedName name="_3_4">#REF!</definedName>
    <definedName name="_4_23">#REF!</definedName>
    <definedName name="_4_4">#REF!</definedName>
    <definedName name="_5_23">#REF!</definedName>
    <definedName name="_6_23">#REF!</definedName>
    <definedName name="_7_23">#REF!</definedName>
    <definedName name="_8_23">#REF!</definedName>
    <definedName name="_9_23">#REF!</definedName>
    <definedName name="_Fill" hidden="1">#REF!</definedName>
    <definedName name="\a" localSheetId="0">#REF!</definedName>
    <definedName name="\a">[1]業者別支払!#REF!</definedName>
    <definedName name="\A1" localSheetId="0">#REF!</definedName>
    <definedName name="\A1">[1]業者別支払!#REF!</definedName>
    <definedName name="\AA" localSheetId="0">#REF!</definedName>
    <definedName name="\AA">[1]業者別支払!#REF!</definedName>
    <definedName name="\AA1" localSheetId="0">#REF!</definedName>
    <definedName name="\AA1">[1]業者別支払!#REF!</definedName>
    <definedName name="\AA2" localSheetId="0">#REF!</definedName>
    <definedName name="\AA2">[1]業者別支払!#REF!</definedName>
    <definedName name="\AA3" localSheetId="0">#REF!</definedName>
    <definedName name="\AA3">[1]業者別支払!#REF!</definedName>
    <definedName name="\AA4" localSheetId="0">#REF!</definedName>
    <definedName name="\AA4">[1]業者別支払!#REF!</definedName>
    <definedName name="\AA5" localSheetId="0">#REF!</definedName>
    <definedName name="\AA5">[1]業者別支払!#REF!</definedName>
    <definedName name="\AA6" localSheetId="0">#REF!</definedName>
    <definedName name="\AA6">[1]業者別支払!#REF!</definedName>
    <definedName name="\AA7" localSheetId="0">#REF!</definedName>
    <definedName name="\AA7">[1]業者別支払!#REF!</definedName>
    <definedName name="\AA8" localSheetId="0">#REF!</definedName>
    <definedName name="\AA8">[1]業者別支払!#REF!</definedName>
    <definedName name="\AA9" localSheetId="0">#REF!</definedName>
    <definedName name="\AA9">[1]業者別支払!#REF!</definedName>
    <definedName name="\AAA" localSheetId="0">#REF!</definedName>
    <definedName name="\AAA">[1]業者別支払!#REF!</definedName>
    <definedName name="\b" localSheetId="0">#REF!</definedName>
    <definedName name="\b">[1]業者別支払!#REF!</definedName>
    <definedName name="\BBB" localSheetId="0">#REF!</definedName>
    <definedName name="\BBB">[1]業者別支払!#REF!</definedName>
    <definedName name="\c">#REF!</definedName>
    <definedName name="\d" localSheetId="0">#REF!</definedName>
    <definedName name="\d">[1]業者別支払!#REF!</definedName>
    <definedName name="\e">#REF!</definedName>
    <definedName name="\f" localSheetId="0">#REF!</definedName>
    <definedName name="\f">[1]業者別支払!#REF!</definedName>
    <definedName name="\G1" localSheetId="0">#REF!</definedName>
    <definedName name="\G1">[1]業者別支払!#REF!</definedName>
    <definedName name="\G10" localSheetId="0">#REF!</definedName>
    <definedName name="\G10">[1]業者別支払!#REF!</definedName>
    <definedName name="\G2" localSheetId="0">#REF!</definedName>
    <definedName name="\G2">[1]業者別支払!#REF!</definedName>
    <definedName name="\G20" localSheetId="0">#REF!</definedName>
    <definedName name="\G20">[1]業者別支払!#REF!</definedName>
    <definedName name="\G3" localSheetId="0">#REF!</definedName>
    <definedName name="\G3">[1]業者別支払!#REF!</definedName>
    <definedName name="\G30" localSheetId="0">#REF!</definedName>
    <definedName name="\G30">[1]業者別支払!#REF!</definedName>
    <definedName name="\G4" localSheetId="0">#REF!</definedName>
    <definedName name="\G4">[1]業者別支払!#REF!</definedName>
    <definedName name="\G40" localSheetId="0">#REF!</definedName>
    <definedName name="\G40">[1]業者別支払!#REF!</definedName>
    <definedName name="\G5" localSheetId="0">#REF!</definedName>
    <definedName name="\G5">[1]業者別支払!#REF!</definedName>
    <definedName name="\G50" localSheetId="0">#REF!</definedName>
    <definedName name="\G50">[1]業者別支払!#REF!</definedName>
    <definedName name="\G6" localSheetId="0">#REF!</definedName>
    <definedName name="\G6">[1]業者別支払!#REF!</definedName>
    <definedName name="\G60" localSheetId="0">#REF!</definedName>
    <definedName name="\G60">[1]業者別支払!#REF!</definedName>
    <definedName name="\h" localSheetId="0">#REF!</definedName>
    <definedName name="\h">[1]業者別支払!#REF!</definedName>
    <definedName name="\i" localSheetId="0">#REF!</definedName>
    <definedName name="\i">[1]業者別支払!#REF!</definedName>
    <definedName name="\j" localSheetId="0">#REF!</definedName>
    <definedName name="\j">[1]業者別支払!#REF!</definedName>
    <definedName name="\l" localSheetId="0">#REF!</definedName>
    <definedName name="\l">#REF!</definedName>
    <definedName name="\m">#REF!</definedName>
    <definedName name="\n" localSheetId="0">#REF!</definedName>
    <definedName name="\n">[1]業者別支払!#REF!</definedName>
    <definedName name="\p">#REF!</definedName>
    <definedName name="\q" localSheetId="0">#REF!</definedName>
    <definedName name="\q">#REF!</definedName>
    <definedName name="\r" localSheetId="0">#REF!</definedName>
    <definedName name="\r">#REF!</definedName>
    <definedName name="\s">#REF!</definedName>
    <definedName name="\t">#REF!</definedName>
    <definedName name="\x" localSheetId="0">#REF!</definedName>
    <definedName name="\x">[1]業者別支払!#REF!</definedName>
    <definedName name="ＣＤＭ・ＬＯＤＩＣ管理装置" localSheetId="0">#REF!</definedName>
    <definedName name="ＣＤＭ・ＬＯＤＩＣ管理装置">#REF!</definedName>
    <definedName name="ＣＤＭオーガー" localSheetId="0">#REF!</definedName>
    <definedName name="ＣＤＭオーガー">#REF!</definedName>
    <definedName name="ＣＤＭロッド" localSheetId="0">#REF!</definedName>
    <definedName name="ＣＤＭロッド">#REF!</definedName>
    <definedName name="ＣＤＭ延長コード" localSheetId="0">#REF!</definedName>
    <definedName name="ＣＤＭ延長コード">#REF!</definedName>
    <definedName name="ＣＤＭ撹拌羽根" localSheetId="0">#REF!</definedName>
    <definedName name="ＣＤＭ撹拌羽根">#REF!</definedName>
    <definedName name="ＣＤＭ振止" localSheetId="0">#REF!</definedName>
    <definedName name="ＣＤＭ振止">#REF!</definedName>
    <definedName name="ＣＤＭ先端ヘッド" localSheetId="0">#REF!</definedName>
    <definedName name="ＣＤＭ先端ヘッド">#REF!</definedName>
    <definedName name="ＣＬ散布機" localSheetId="0">#REF!</definedName>
    <definedName name="ＣＬ散布機">#REF!</definedName>
    <definedName name="ＣＰオーガー" localSheetId="0">#REF!</definedName>
    <definedName name="ＣＰオーガー">#REF!</definedName>
    <definedName name="ＤＪＭロッド" localSheetId="0">#REF!</definedName>
    <definedName name="ＤＪＭロッド">#REF!</definedName>
    <definedName name="ＤＪＭ本体" localSheetId="0">#REF!</definedName>
    <definedName name="ＤＪＭ本体">#REF!</definedName>
    <definedName name="ee" localSheetId="0">#REF!</definedName>
    <definedName name="ee">#REF!</definedName>
    <definedName name="FG" localSheetId="0">#REF!</definedName>
    <definedName name="FG">#REF!</definedName>
    <definedName name="ＦＭスクイズポンプ" localSheetId="0">#REF!</definedName>
    <definedName name="ＦＭスクイズポンプ">#REF!</definedName>
    <definedName name="ＦＭブレンダー" localSheetId="0">#REF!</definedName>
    <definedName name="ＦＭブレンダー">#REF!</definedName>
    <definedName name="ＦＭホッパー" localSheetId="0">#REF!</definedName>
    <definedName name="ＦＭホッパー">#REF!</definedName>
    <definedName name="ＦＭ材料" localSheetId="0">#REF!</definedName>
    <definedName name="ＦＭ材料">'[2]基本データ－'!$B$200:$B$201</definedName>
    <definedName name="ＪＭＭマシン" localSheetId="0">#REF!</definedName>
    <definedName name="ＪＭＭマシン">#REF!</definedName>
    <definedName name="ｍ" localSheetId="0">#REF!</definedName>
    <definedName name="ｍ">'[2]初期データ '!$F$14:$F$20</definedName>
    <definedName name="MENU1" localSheetId="0">#REF!</definedName>
    <definedName name="MENU1">#REF!</definedName>
    <definedName name="MENU2" localSheetId="0">#REF!</definedName>
    <definedName name="MENU2">#REF!</definedName>
    <definedName name="ＭＲ１撹拌機" localSheetId="0">#REF!</definedName>
    <definedName name="ＭＲ１撹拌機">#REF!</definedName>
    <definedName name="ＭＲ２ロッド" localSheetId="0">#REF!</definedName>
    <definedName name="ＭＲ２ロッド">#REF!</definedName>
    <definedName name="ＭＲ２撹拌機" localSheetId="0">#REF!</definedName>
    <definedName name="ＭＲ２撹拌機">#REF!</definedName>
    <definedName name="p" localSheetId="0">#REF!</definedName>
    <definedName name="p">#REF!</definedName>
    <definedName name="_xlnm.Print_Area" localSheetId="7">'指定請求書入力例(施工会社用）'!$A$1:$V$102</definedName>
    <definedName name="_xlnm.Print_Area" localSheetId="1">初期入力!$A$2:$L$38</definedName>
    <definedName name="_xlnm.Print_Area" localSheetId="2">請求データ入力!$A$2:$T$34</definedName>
    <definedName name="_xlnm.Print_Area">#REF!</definedName>
    <definedName name="PRINT_AREA_MI">#REF!</definedName>
    <definedName name="sa" localSheetId="0">#REF!</definedName>
    <definedName name="sa">#REF!</definedName>
    <definedName name="ＳＤＭオーガー" localSheetId="0">#REF!</definedName>
    <definedName name="ＳＤＭオーガー">#REF!</definedName>
    <definedName name="ＳＤＭロッド" localSheetId="0">#REF!</definedName>
    <definedName name="ＳＤＭロッド">#REF!</definedName>
    <definedName name="ＳＤＭ管理装置" localSheetId="0">#REF!</definedName>
    <definedName name="ＳＤＭ管理装置">#REF!</definedName>
    <definedName name="sex" localSheetId="0" hidden="1">#REF!</definedName>
    <definedName name="sex" hidden="1">#REF!</definedName>
    <definedName name="ＳＭＭモニター" localSheetId="0">#REF!</definedName>
    <definedName name="ＳＭＭモニター">#REF!</definedName>
    <definedName name="ＳＭＭロッド" localSheetId="0">#REF!</definedName>
    <definedName name="ＳＭＭロッド">#REF!</definedName>
    <definedName name="z" localSheetId="0">#REF!</definedName>
    <definedName name="z">#REF!</definedName>
    <definedName name="キャプタイヤ" localSheetId="0">#REF!</definedName>
    <definedName name="キャプタイヤ">#REF!</definedName>
    <definedName name="グラウトポンプ" localSheetId="0">#REF!</definedName>
    <definedName name="グラウトポンプ">#REF!</definedName>
    <definedName name="クローラー" localSheetId="0">#REF!</definedName>
    <definedName name="クローラー">#REF!</definedName>
    <definedName name="コピー1" localSheetId="0">#REF!</definedName>
    <definedName name="コピー1">#REF!</definedName>
    <definedName name="コピー2" localSheetId="0">#REF!</definedName>
    <definedName name="コピー2">#REF!</definedName>
    <definedName name="コピー3" localSheetId="0">#REF!</definedName>
    <definedName name="コピー3">#REF!</definedName>
    <definedName name="コピー4" localSheetId="0">#REF!</definedName>
    <definedName name="コピー4">#REF!</definedName>
    <definedName name="コピー先" localSheetId="0">#REF!</definedName>
    <definedName name="コピー先">#REF!</definedName>
    <definedName name="コンプレッサー" localSheetId="0">#REF!</definedName>
    <definedName name="コンプレッサー">#REF!</definedName>
    <definedName name="ｻｲｸﾙﾀｲﾑ" localSheetId="0">#REF!</definedName>
    <definedName name="ｻｲｸﾙﾀｲﾑ">#REF!</definedName>
    <definedName name="サイクル入力">#REF!</definedName>
    <definedName name="ダンプ" localSheetId="0">#REF!</definedName>
    <definedName name="ダンプ">#REF!</definedName>
    <definedName name="トレンチャー" localSheetId="0">#REF!</definedName>
    <definedName name="トレンチャー">#REF!</definedName>
    <definedName name="バックホウ" localSheetId="0">#REF!</definedName>
    <definedName name="バックホウ">#REF!</definedName>
    <definedName name="ファイル名">#REF!</definedName>
    <definedName name="プラント" localSheetId="0">#REF!</definedName>
    <definedName name="プラント">#REF!</definedName>
    <definedName name="ブルドーザー" localSheetId="0">#REF!</definedName>
    <definedName name="ブルドーザー">#REF!</definedName>
    <definedName name="ホース類" localSheetId="0">#REF!</definedName>
    <definedName name="ホース類">#REF!</definedName>
    <definedName name="ホッパー" localSheetId="0">#REF!</definedName>
    <definedName name="ホッパー">#REF!</definedName>
    <definedName name="ミキシングヘッド" localSheetId="0">#REF!</definedName>
    <definedName name="ミキシングヘッド">#REF!</definedName>
    <definedName name="ミニクローラー" localSheetId="0">#REF!</definedName>
    <definedName name="ミニクローラー">#REF!</definedName>
    <definedName name="モルタルミキサー" localSheetId="0">#REF!</definedName>
    <definedName name="モルタルミキサー">#REF!</definedName>
    <definedName name="ユニット名">#REF!</definedName>
    <definedName name="リースオーガー" localSheetId="0">#REF!</definedName>
    <definedName name="リースオーガー">#REF!</definedName>
    <definedName name="リーススクイズポンプ" localSheetId="0">#REF!</definedName>
    <definedName name="リーススクイズポンプ">#REF!</definedName>
    <definedName name="リースプラント" localSheetId="0">#REF!</definedName>
    <definedName name="リースプラント">#REF!</definedName>
    <definedName name="リースボーリングマシン" localSheetId="0">#REF!</definedName>
    <definedName name="リースボーリングマシン">#REF!</definedName>
    <definedName name="リース水タンク" localSheetId="0">#REF!</definedName>
    <definedName name="リース水タンク">#REF!</definedName>
    <definedName name="リース流量計" localSheetId="0">#REF!</definedName>
    <definedName name="リース流量計">#REF!</definedName>
    <definedName name="ローラー" localSheetId="0">#REF!</definedName>
    <definedName name="ローラー">#REF!</definedName>
    <definedName name="圧送量時間１">#REF!</definedName>
    <definedName name="圧送量時間２">#REF!</definedName>
    <definedName name="移動時間１">#REF!</definedName>
    <definedName name="移動時間２">#REF!</definedName>
    <definedName name="印刷開始" localSheetId="0">#REF!</definedName>
    <definedName name="印刷開始">#REF!</definedName>
    <definedName name="印刷範囲1" localSheetId="0">#REF!</definedName>
    <definedName name="印刷範囲1">#REF!</definedName>
    <definedName name="印刷範囲10" localSheetId="0">#REF!</definedName>
    <definedName name="印刷範囲10">#REF!</definedName>
    <definedName name="印刷範囲10.5" localSheetId="0">#REF!</definedName>
    <definedName name="印刷範囲10.5">#REF!</definedName>
    <definedName name="印刷範囲11" localSheetId="0">#REF!</definedName>
    <definedName name="印刷範囲11">#REF!</definedName>
    <definedName name="印刷範囲11.5" localSheetId="0">#REF!</definedName>
    <definedName name="印刷範囲11.5">#REF!</definedName>
    <definedName name="印刷範囲12" localSheetId="0">#REF!</definedName>
    <definedName name="印刷範囲12">#REF!</definedName>
    <definedName name="印刷範囲2" localSheetId="0">#REF!</definedName>
    <definedName name="印刷範囲2">#REF!</definedName>
    <definedName name="印刷範囲3" localSheetId="0">#REF!</definedName>
    <definedName name="印刷範囲3">#REF!</definedName>
    <definedName name="印刷範囲4" localSheetId="0">#REF!</definedName>
    <definedName name="印刷範囲4">#REF!</definedName>
    <definedName name="印紙代" localSheetId="0">#REF!</definedName>
    <definedName name="印紙代">'[2]基本データ－'!$E$82:$E$89</definedName>
    <definedName name="引抜時間１">#REF!</definedName>
    <definedName name="引抜時間２">#REF!</definedName>
    <definedName name="営業担当" localSheetId="0">#REF!</definedName>
    <definedName name="営業担当">'[2]基本データ－'!$B$79:$B$83</definedName>
    <definedName name="下部定１">#REF!</definedName>
    <definedName name="下部定２">#REF!</definedName>
    <definedName name="下部定位置１">#REF!</definedName>
    <definedName name="荷姿" localSheetId="0">#REF!</definedName>
    <definedName name="荷姿">'[2]基本データ－'!$B$177:$B$179</definedName>
    <definedName name="拡張子">#REF!</definedName>
    <definedName name="貫入時間１">#REF!</definedName>
    <definedName name="貫入時間２">#REF!</definedName>
    <definedName name="協力業者" localSheetId="0">#REF!</definedName>
    <definedName name="協力業者">'[2]基本データ－'!$B$93:$B$104</definedName>
    <definedName name="形状" localSheetId="0">#REF!</definedName>
    <definedName name="形状">'[2]基本データ－'!$C$156:$F$156</definedName>
    <definedName name="月" localSheetId="0">#REF!</definedName>
    <definedName name="月">[3]原紙!$B$2</definedName>
    <definedName name="工期">#REF!</definedName>
    <definedName name="工事件名" localSheetId="0">#REF!</definedName>
    <definedName name="工事件名">#REF!</definedName>
    <definedName name="工事数量" localSheetId="0">#REF!</definedName>
    <definedName name="工事数量">#REF!</definedName>
    <definedName name="工事責任者" localSheetId="0">#REF!</definedName>
    <definedName name="工事責任者">'[2]基本データ－'!$B$73:$B$75</definedName>
    <definedName name="工事担当者" localSheetId="0">#REF!</definedName>
    <definedName name="工事担当者">'[2]基本データ－'!$B$51:$B$70</definedName>
    <definedName name="工程データ" localSheetId="0">#REF!</definedName>
    <definedName name="工程データ">#REF!</definedName>
    <definedName name="工程データ入力" localSheetId="0">#REF!</definedName>
    <definedName name="工程データ入力">#REF!</definedName>
    <definedName name="工程表">#REF!</definedName>
    <definedName name="工法名" localSheetId="0">#REF!</definedName>
    <definedName name="工法名">'[2]基本データ－'!$B$17:$B$48</definedName>
    <definedName name="行見出し" localSheetId="0">#REF!</definedName>
    <definedName name="行見出し">#REF!</definedName>
    <definedName name="高圧ポンプ" localSheetId="0">#REF!</definedName>
    <definedName name="高圧ポンプ">#REF!</definedName>
    <definedName name="高所作業車" localSheetId="0">#REF!</definedName>
    <definedName name="高所作業車">#REF!</definedName>
    <definedName name="混和剤" localSheetId="0">#REF!</definedName>
    <definedName name="混和剤">'[2]基本データ－'!$B$194:$B$199</definedName>
    <definedName name="材料" localSheetId="0">#REF!</definedName>
    <definedName name="材料">'[2]基本データ－'!$B$157:$B$173</definedName>
    <definedName name="材料２" localSheetId="0">#REF!</definedName>
    <definedName name="材料２">'[2]基本データ－'!$B$184:$B$201</definedName>
    <definedName name="材料補給１">#REF!</definedName>
    <definedName name="材料補給２">#REF!</definedName>
    <definedName name="三点杭打機" localSheetId="0">#REF!</definedName>
    <definedName name="三点杭打機">#REF!</definedName>
    <definedName name="散水車" localSheetId="0">#REF!</definedName>
    <definedName name="散水車">#REF!</definedName>
    <definedName name="使用単位" localSheetId="0">#REF!</definedName>
    <definedName name="使用単位">'[2]初期データ '!$C$32:$C$38</definedName>
    <definedName name="使用単位２" localSheetId="0">#REF!</definedName>
    <definedName name="使用単位２">'[2]初期データ '!$D$32:$D$38</definedName>
    <definedName name="支店" localSheetId="0">#REF!</definedName>
    <definedName name="支店">'[2]基本データ－'!$B$5:$B$14</definedName>
    <definedName name="実行予算書" localSheetId="0">#REF!</definedName>
    <definedName name="実行予算書">#REF!</definedName>
    <definedName name="上部定１">#REF!</definedName>
    <definedName name="上部定2">#REF!</definedName>
    <definedName name="水セメント比" localSheetId="0">#REF!</definedName>
    <definedName name="水セメント比">'[2]基本データ－'!$B$149:$B$152</definedName>
    <definedName name="水中ポンプ" localSheetId="0">#REF!</definedName>
    <definedName name="水中ポンプ">#REF!</definedName>
    <definedName name="数量入力" localSheetId="0">#REF!</definedName>
    <definedName name="数量入力">#REF!</definedName>
    <definedName name="数量表">#REF!</definedName>
    <definedName name="設計担当" localSheetId="0">#REF!</definedName>
    <definedName name="設計担当">'[2]基本データ－'!$B$87:$B$89</definedName>
    <definedName name="単価入力">#REF!</definedName>
    <definedName name="単価表" localSheetId="0">#REF!</definedName>
    <definedName name="単価表">#REF!</definedName>
    <definedName name="注入機材" localSheetId="0">#REF!</definedName>
    <definedName name="注入機材">#REF!</definedName>
    <definedName name="注入材" localSheetId="0">#REF!</definedName>
    <definedName name="注入材">'[2]基本データ－'!$B$184:$B$193</definedName>
    <definedName name="泥上車" localSheetId="0">#REF!</definedName>
    <definedName name="泥上車">#REF!</definedName>
    <definedName name="土質" localSheetId="0">#REF!</definedName>
    <definedName name="土質">'[2]基本データ－'!$B$137:$B$144</definedName>
    <definedName name="灯光機" localSheetId="0">#REF!</definedName>
    <definedName name="灯光機">#REF!</definedName>
    <definedName name="特許料" localSheetId="0">#REF!</definedName>
    <definedName name="特許料">'[2]基本データ－'!$E$93:$E$108</definedName>
    <definedName name="内訳書印刷" localSheetId="0">#REF!</definedName>
    <definedName name="内訳書印刷">#REF!</definedName>
    <definedName name="入力" localSheetId="0">#REF!</definedName>
    <definedName name="入力">#REF!</definedName>
    <definedName name="入力表">#REF!</definedName>
    <definedName name="入力表印刷" localSheetId="0">#REF!</definedName>
    <definedName name="入力表印刷">#REF!</definedName>
    <definedName name="燃料使用" localSheetId="0">#REF!</definedName>
    <definedName name="燃料使用">#REF!</definedName>
    <definedName name="燃料使用量" localSheetId="0">#REF!</definedName>
    <definedName name="燃料使用量">#REF!</definedName>
    <definedName name="発電機" localSheetId="0">#REF!</definedName>
    <definedName name="発電機">#REF!</definedName>
    <definedName name="表紙">#REF!</definedName>
    <definedName name="表紙印刷" localSheetId="0">#REF!</definedName>
    <definedName name="表紙印刷">#REF!</definedName>
    <definedName name="目的" localSheetId="0">#REF!</definedName>
    <definedName name="目的">'[2]基本データ－'!$B$124:$B$132</definedName>
    <definedName name="予算" localSheetId="0">#REF!</definedName>
    <definedName name="予算">#REF!</definedName>
    <definedName name="予算書" localSheetId="0">#REF!</definedName>
    <definedName name="予算書">#REF!</definedName>
    <definedName name="予算書印刷" localSheetId="0">#REF!</definedName>
    <definedName name="予算書印刷">#REF!</definedName>
    <definedName name="予算総括">#REF!</definedName>
    <definedName name="予算統括">#REF!</definedName>
    <definedName name="用途" localSheetId="0">#REF!</definedName>
    <definedName name="用途">'[2]基本データ－'!$B$110:$B$119</definedName>
    <definedName name="流量計" localSheetId="0">#REF!</definedName>
    <definedName name="流量計">#REF!</definedName>
  </definedNames>
  <calcPr calcId="191029"/>
</workbook>
</file>

<file path=xl/calcChain.xml><?xml version="1.0" encoding="utf-8"?>
<calcChain xmlns="http://schemas.openxmlformats.org/spreadsheetml/2006/main">
  <c r="Q93" i="3" l="1"/>
  <c r="N92" i="3"/>
  <c r="M90" i="3"/>
  <c r="L90" i="3"/>
  <c r="K89" i="3"/>
  <c r="E12" i="3"/>
  <c r="E79" i="3"/>
  <c r="E12" i="21"/>
  <c r="E45" i="21"/>
  <c r="F58" i="21"/>
  <c r="F92" i="21"/>
  <c r="D33" i="22"/>
  <c r="I32" i="22"/>
  <c r="D32" i="22"/>
  <c r="N31" i="22"/>
  <c r="I31" i="22"/>
  <c r="D31" i="22"/>
  <c r="N30" i="22"/>
  <c r="I30" i="22"/>
  <c r="D30" i="22"/>
  <c r="N29" i="22"/>
  <c r="I29" i="22"/>
  <c r="D29" i="22"/>
  <c r="N28" i="22"/>
  <c r="I28" i="22"/>
  <c r="D28" i="22"/>
  <c r="N27" i="22"/>
  <c r="I27" i="22"/>
  <c r="D27" i="22"/>
  <c r="N26" i="22"/>
  <c r="I26" i="22"/>
  <c r="D26" i="22"/>
  <c r="N25" i="22"/>
  <c r="I25" i="22"/>
  <c r="D25" i="22"/>
  <c r="N24" i="22"/>
  <c r="I24" i="22"/>
  <c r="D24" i="22"/>
  <c r="N23" i="22"/>
  <c r="I23" i="22"/>
  <c r="D23" i="22"/>
  <c r="N22" i="22"/>
  <c r="I22" i="22"/>
  <c r="D22" i="22"/>
  <c r="N21" i="22"/>
  <c r="I21" i="22"/>
  <c r="D21" i="22"/>
  <c r="N20" i="22"/>
  <c r="I20" i="22"/>
  <c r="D20" i="22"/>
  <c r="N19" i="22"/>
  <c r="I19" i="22"/>
  <c r="D19" i="22"/>
  <c r="N18" i="22"/>
  <c r="I18" i="22"/>
  <c r="D18" i="22"/>
  <c r="N17" i="22"/>
  <c r="I17" i="22"/>
  <c r="D17" i="22"/>
  <c r="N16" i="22"/>
  <c r="I16" i="22"/>
  <c r="D16" i="22"/>
  <c r="N15" i="22"/>
  <c r="I15" i="22"/>
  <c r="D15" i="22"/>
  <c r="N14" i="22"/>
  <c r="I14" i="22"/>
  <c r="D14" i="22"/>
  <c r="N13" i="22"/>
  <c r="I13" i="22"/>
  <c r="D13" i="22"/>
  <c r="N12" i="22"/>
  <c r="I12" i="22"/>
  <c r="D12" i="22"/>
  <c r="E12" i="22"/>
  <c r="E13" i="22"/>
  <c r="E14" i="22"/>
  <c r="B93" i="3"/>
  <c r="D93" i="3"/>
  <c r="D92" i="21"/>
  <c r="F9" i="3"/>
  <c r="F76" i="3" s="1"/>
  <c r="C9" i="3"/>
  <c r="C76" i="3" s="1"/>
  <c r="S3" i="3"/>
  <c r="S70" i="3"/>
  <c r="L2" i="3"/>
  <c r="L36" i="3" s="1"/>
  <c r="K2" i="3"/>
  <c r="K69" i="3" s="1"/>
  <c r="B92" i="21"/>
  <c r="B39" i="21"/>
  <c r="R30" i="2"/>
  <c r="K25" i="2"/>
  <c r="N21" i="3" s="1"/>
  <c r="N54" i="3" s="1"/>
  <c r="U99" i="3"/>
  <c r="U98" i="3"/>
  <c r="U97" i="3"/>
  <c r="U96" i="3"/>
  <c r="S99" i="3"/>
  <c r="S98" i="3"/>
  <c r="S97" i="3"/>
  <c r="S96" i="3"/>
  <c r="Q99" i="3"/>
  <c r="Q98" i="3"/>
  <c r="Q97" i="3"/>
  <c r="Q96" i="3"/>
  <c r="N99" i="3"/>
  <c r="N98" i="3"/>
  <c r="N97" i="3"/>
  <c r="N96" i="3"/>
  <c r="K99" i="3"/>
  <c r="K98" i="3"/>
  <c r="K97" i="3"/>
  <c r="K96" i="3"/>
  <c r="I99" i="3"/>
  <c r="I98" i="3"/>
  <c r="I97" i="3"/>
  <c r="I96" i="3"/>
  <c r="F100" i="3"/>
  <c r="F99" i="3"/>
  <c r="F98" i="3"/>
  <c r="F97" i="3"/>
  <c r="F96" i="3"/>
  <c r="D100" i="3"/>
  <c r="D99" i="3"/>
  <c r="D98" i="3"/>
  <c r="D97" i="3"/>
  <c r="D96" i="3"/>
  <c r="B100" i="3"/>
  <c r="B99" i="3"/>
  <c r="B98" i="3"/>
  <c r="B97" i="3"/>
  <c r="B96" i="3"/>
  <c r="M22" i="3"/>
  <c r="M55" i="3" s="1"/>
  <c r="M21" i="3"/>
  <c r="M88" i="3" s="1"/>
  <c r="L21" i="3"/>
  <c r="L88" i="3" s="1"/>
  <c r="N23" i="2"/>
  <c r="R16" i="3"/>
  <c r="R50" i="3"/>
  <c r="R83" i="3" s="1"/>
  <c r="L17" i="3"/>
  <c r="L51" i="3" s="1"/>
  <c r="U26" i="3"/>
  <c r="U59" i="3" s="1"/>
  <c r="U93" i="3" s="1"/>
  <c r="M85" i="3"/>
  <c r="L85" i="3"/>
  <c r="M84" i="3"/>
  <c r="L22" i="3"/>
  <c r="L89" i="3" s="1"/>
  <c r="S51" i="3"/>
  <c r="R52" i="3"/>
  <c r="S52" i="3"/>
  <c r="B6" i="3"/>
  <c r="B40" i="3"/>
  <c r="B7" i="3"/>
  <c r="B41" i="3"/>
  <c r="B73" i="3" s="1"/>
  <c r="B8" i="3"/>
  <c r="B42" i="3"/>
  <c r="B75" i="3" s="1"/>
  <c r="B74" i="3"/>
  <c r="T2" i="3"/>
  <c r="T69" i="3" s="1"/>
  <c r="R2" i="3"/>
  <c r="R36" i="3" s="1"/>
  <c r="I28" i="2"/>
  <c r="M24" i="3" s="1"/>
  <c r="D12" i="16"/>
  <c r="E12" i="16"/>
  <c r="I12" i="16"/>
  <c r="J12" i="16"/>
  <c r="N12" i="16"/>
  <c r="O12" i="16"/>
  <c r="D13" i="16"/>
  <c r="E13" i="16"/>
  <c r="I13" i="16"/>
  <c r="J13" i="16"/>
  <c r="N13" i="16"/>
  <c r="O13" i="16"/>
  <c r="D14" i="16"/>
  <c r="E14" i="16"/>
  <c r="I14" i="16"/>
  <c r="J14" i="16"/>
  <c r="N14" i="16"/>
  <c r="O14" i="16"/>
  <c r="D15" i="16"/>
  <c r="E15" i="16"/>
  <c r="I15" i="16"/>
  <c r="J15" i="16"/>
  <c r="N15" i="16"/>
  <c r="O15" i="16"/>
  <c r="D16" i="16"/>
  <c r="E16" i="16"/>
  <c r="I16" i="16"/>
  <c r="J16" i="16"/>
  <c r="N16" i="16"/>
  <c r="O16" i="16"/>
  <c r="D17" i="16"/>
  <c r="E17" i="16"/>
  <c r="I17" i="16"/>
  <c r="J17" i="16"/>
  <c r="N17" i="16"/>
  <c r="O17" i="16"/>
  <c r="D18" i="16"/>
  <c r="E18" i="16"/>
  <c r="I18" i="16"/>
  <c r="J18" i="16"/>
  <c r="N18" i="16"/>
  <c r="O18" i="16"/>
  <c r="D19" i="16"/>
  <c r="E19" i="16"/>
  <c r="I19" i="16"/>
  <c r="J19" i="16"/>
  <c r="N19" i="16"/>
  <c r="O19" i="16"/>
  <c r="D20" i="16"/>
  <c r="E20" i="16"/>
  <c r="I20" i="16"/>
  <c r="J20" i="16"/>
  <c r="N20" i="16"/>
  <c r="O20" i="16"/>
  <c r="D21" i="16"/>
  <c r="E21" i="16"/>
  <c r="I21" i="16"/>
  <c r="J21" i="16"/>
  <c r="N21" i="16"/>
  <c r="O21" i="16"/>
  <c r="D22" i="16"/>
  <c r="E22" i="16"/>
  <c r="I22" i="16"/>
  <c r="J22" i="16"/>
  <c r="N22" i="16"/>
  <c r="O22" i="16"/>
  <c r="D23" i="16"/>
  <c r="E23" i="16"/>
  <c r="I23" i="16"/>
  <c r="J23" i="16"/>
  <c r="N23" i="16"/>
  <c r="O23" i="16"/>
  <c r="D24" i="16"/>
  <c r="E24" i="16"/>
  <c r="I24" i="16"/>
  <c r="J24" i="16"/>
  <c r="N24" i="16"/>
  <c r="O24" i="16"/>
  <c r="D25" i="16"/>
  <c r="E25" i="16"/>
  <c r="I25" i="16"/>
  <c r="J25" i="16"/>
  <c r="N25" i="16"/>
  <c r="O25" i="16"/>
  <c r="D26" i="16"/>
  <c r="E26" i="16"/>
  <c r="I26" i="16"/>
  <c r="J26" i="16"/>
  <c r="N26" i="16"/>
  <c r="O26" i="16"/>
  <c r="D27" i="16"/>
  <c r="E27" i="16"/>
  <c r="I27" i="16"/>
  <c r="J27" i="16"/>
  <c r="N27" i="16"/>
  <c r="O27" i="16"/>
  <c r="D28" i="16"/>
  <c r="E28" i="16"/>
  <c r="I28" i="16"/>
  <c r="J28" i="16"/>
  <c r="N28" i="16"/>
  <c r="O28" i="16"/>
  <c r="D29" i="16"/>
  <c r="E29" i="16"/>
  <c r="I29" i="16"/>
  <c r="J29" i="16"/>
  <c r="N29" i="16"/>
  <c r="O29" i="16"/>
  <c r="D30" i="16"/>
  <c r="E30" i="16"/>
  <c r="I30" i="16"/>
  <c r="J30" i="16"/>
  <c r="N30" i="16"/>
  <c r="O30" i="16"/>
  <c r="D31" i="16"/>
  <c r="E31" i="16"/>
  <c r="I31" i="16"/>
  <c r="J31" i="16"/>
  <c r="N31" i="16"/>
  <c r="O31" i="16"/>
  <c r="D32" i="16"/>
  <c r="E32" i="16"/>
  <c r="I32" i="16"/>
  <c r="N32" i="16"/>
  <c r="D33" i="16"/>
  <c r="E33" i="16"/>
  <c r="Q5" i="3"/>
  <c r="S5" i="3"/>
  <c r="Q6" i="3"/>
  <c r="Q7" i="3"/>
  <c r="Q8" i="3"/>
  <c r="Q9" i="3"/>
  <c r="Q10" i="3"/>
  <c r="Q11" i="3"/>
  <c r="T11" i="3"/>
  <c r="Q12" i="3"/>
  <c r="T12" i="3"/>
  <c r="Q13" i="3"/>
  <c r="Q14" i="3"/>
  <c r="T14" i="3"/>
  <c r="S17" i="3"/>
  <c r="T84" i="3" s="1"/>
  <c r="R18" i="3"/>
  <c r="S18" i="3"/>
  <c r="K21" i="3"/>
  <c r="K88" i="3" s="1"/>
  <c r="U21" i="3"/>
  <c r="U54" i="3" s="1"/>
  <c r="U88" i="3" s="1"/>
  <c r="K22" i="3"/>
  <c r="K55" i="3" s="1"/>
  <c r="U22" i="3"/>
  <c r="U55" i="3" s="1"/>
  <c r="U89" i="3" s="1"/>
  <c r="U23" i="3"/>
  <c r="U56" i="3" s="1"/>
  <c r="U90" i="3" s="1"/>
  <c r="U24" i="3"/>
  <c r="U57" i="3" s="1"/>
  <c r="U91" i="3" s="1"/>
  <c r="U25" i="3"/>
  <c r="U58" i="3" s="1"/>
  <c r="U92" i="3" s="1"/>
  <c r="U27" i="3"/>
  <c r="U60" i="3" s="1"/>
  <c r="U94" i="3" s="1"/>
  <c r="Q39" i="3"/>
  <c r="S39" i="3"/>
  <c r="Q40" i="3"/>
  <c r="Q41" i="3"/>
  <c r="Q42" i="3"/>
  <c r="Q43" i="3"/>
  <c r="Q44" i="3"/>
  <c r="Q45" i="3"/>
  <c r="T45" i="3"/>
  <c r="Q46" i="3"/>
  <c r="T46" i="3"/>
  <c r="Q47" i="3"/>
  <c r="Q48" i="3"/>
  <c r="T48" i="3"/>
  <c r="F59" i="3"/>
  <c r="F93" i="3"/>
  <c r="Q72" i="3"/>
  <c r="S72" i="3"/>
  <c r="Q73" i="3"/>
  <c r="Q74" i="3"/>
  <c r="Q75" i="3"/>
  <c r="Q76" i="3"/>
  <c r="Q77" i="3"/>
  <c r="Q78" i="3"/>
  <c r="T78" i="3"/>
  <c r="Q79" i="3"/>
  <c r="T79" i="3"/>
  <c r="Q80" i="3"/>
  <c r="Q81" i="3"/>
  <c r="T81" i="3"/>
  <c r="K26" i="2"/>
  <c r="N22" i="3"/>
  <c r="N89" i="3" s="1"/>
  <c r="N26" i="2"/>
  <c r="Q22" i="3"/>
  <c r="Q55" i="3" s="1"/>
  <c r="D27" i="2"/>
  <c r="D31" i="2" s="1"/>
  <c r="K27" i="3" s="1"/>
  <c r="K94" i="3" s="1"/>
  <c r="K23" i="3"/>
  <c r="K90" i="3" s="1"/>
  <c r="D28" i="2"/>
  <c r="G28" i="2"/>
  <c r="L24" i="3" s="1"/>
  <c r="L57" i="3" s="1"/>
  <c r="G29" i="2"/>
  <c r="L25" i="3" s="1"/>
  <c r="L58" i="3" s="1"/>
  <c r="I29" i="2"/>
  <c r="M25" i="3" s="1"/>
  <c r="M92" i="3" s="1"/>
  <c r="K29" i="2"/>
  <c r="N25" i="3"/>
  <c r="N58" i="3"/>
  <c r="N29" i="2"/>
  <c r="G30" i="2"/>
  <c r="L26" i="3" s="1"/>
  <c r="L93" i="3" s="1"/>
  <c r="I30" i="2"/>
  <c r="M26" i="3" s="1"/>
  <c r="K30" i="2"/>
  <c r="N26" i="3"/>
  <c r="N93" i="3" s="1"/>
  <c r="N17" i="3"/>
  <c r="N84" i="3" s="1"/>
  <c r="N30" i="2"/>
  <c r="P30" i="2"/>
  <c r="G31" i="2"/>
  <c r="L27" i="3" s="1"/>
  <c r="L94" i="3" s="1"/>
  <c r="I31" i="2"/>
  <c r="M27" i="3" s="1"/>
  <c r="N25" i="2"/>
  <c r="Q21" i="3" s="1"/>
  <c r="Q88" i="3" s="1"/>
  <c r="Q25" i="3"/>
  <c r="Q92" i="3" s="1"/>
  <c r="P29" i="2"/>
  <c r="S26" i="3"/>
  <c r="S59" i="3" s="1"/>
  <c r="S93" i="3" s="1"/>
  <c r="P26" i="2"/>
  <c r="S22" i="3"/>
  <c r="S55" i="3" s="1"/>
  <c r="S89" i="3" s="1"/>
  <c r="P25" i="2"/>
  <c r="S21" i="3"/>
  <c r="S54" i="3" s="1"/>
  <c r="S25" i="3"/>
  <c r="S58" i="3" s="1"/>
  <c r="S92" i="3" s="1"/>
  <c r="R69" i="3"/>
  <c r="E15" i="22"/>
  <c r="E16" i="22"/>
  <c r="E17" i="22"/>
  <c r="E18" i="22"/>
  <c r="E19" i="22"/>
  <c r="E20" i="22"/>
  <c r="E21" i="22"/>
  <c r="E22" i="22"/>
  <c r="E23" i="22"/>
  <c r="E24" i="22"/>
  <c r="E25" i="22"/>
  <c r="E26" i="22"/>
  <c r="E27" i="22"/>
  <c r="E28" i="22"/>
  <c r="E29" i="22"/>
  <c r="E30" i="22"/>
  <c r="E31" i="22"/>
  <c r="E32" i="22"/>
  <c r="E33" i="22"/>
  <c r="J12" i="22"/>
  <c r="J13" i="22"/>
  <c r="J14" i="22"/>
  <c r="J15" i="22"/>
  <c r="J16" i="22"/>
  <c r="J17" i="22"/>
  <c r="J18" i="22"/>
  <c r="J19" i="22"/>
  <c r="J20" i="22"/>
  <c r="J21" i="22"/>
  <c r="J22" i="22"/>
  <c r="J23" i="22"/>
  <c r="J24" i="22"/>
  <c r="J25" i="22"/>
  <c r="J26" i="22"/>
  <c r="J27" i="22"/>
  <c r="J28" i="22"/>
  <c r="J29" i="22"/>
  <c r="J30" i="22"/>
  <c r="J31" i="22"/>
  <c r="O12" i="22"/>
  <c r="O13" i="22"/>
  <c r="O14" i="22"/>
  <c r="O15" i="22"/>
  <c r="O16" i="22"/>
  <c r="O17" i="22"/>
  <c r="O18" i="22"/>
  <c r="O19" i="22"/>
  <c r="O20" i="22"/>
  <c r="O21" i="22"/>
  <c r="O22" i="22"/>
  <c r="O23" i="22"/>
  <c r="O24" i="22"/>
  <c r="O25" i="22"/>
  <c r="O26" i="22"/>
  <c r="O27" i="22"/>
  <c r="O28" i="22"/>
  <c r="O29" i="22"/>
  <c r="O30" i="22"/>
  <c r="O31" i="22"/>
  <c r="N32" i="22"/>
  <c r="C43" i="3"/>
  <c r="K36" i="3"/>
  <c r="S37" i="3"/>
  <c r="K26" i="3"/>
  <c r="K93" i="3" s="1"/>
  <c r="K59" i="3"/>
  <c r="N59" i="3"/>
  <c r="K24" i="3"/>
  <c r="K91" i="3" s="1"/>
  <c r="K57" i="3"/>
  <c r="Q26" i="3"/>
  <c r="R17" i="3" s="1"/>
  <c r="K25" i="3"/>
  <c r="K92" i="3" s="1"/>
  <c r="K58" i="3"/>
  <c r="K28" i="2"/>
  <c r="K27" i="2"/>
  <c r="N23" i="3" s="1"/>
  <c r="N24" i="3"/>
  <c r="N91" i="3" s="1"/>
  <c r="N28" i="2"/>
  <c r="N27" i="2"/>
  <c r="N31" i="2" s="1"/>
  <c r="Q27" i="3" s="1"/>
  <c r="Q60" i="3" s="1"/>
  <c r="Q24" i="3"/>
  <c r="Q91" i="3" s="1"/>
  <c r="Q57" i="3"/>
  <c r="P28" i="2"/>
  <c r="S24" i="3"/>
  <c r="S57" i="3" s="1"/>
  <c r="S91" i="3" s="1"/>
  <c r="L69" i="3"/>
  <c r="Q59" i="3"/>
  <c r="E46" i="3"/>
  <c r="E78" i="21"/>
  <c r="L54" i="3" l="1"/>
  <c r="M54" i="3"/>
  <c r="M57" i="3"/>
  <c r="M91" i="3"/>
  <c r="M93" i="3"/>
  <c r="M59" i="3"/>
  <c r="M94" i="3"/>
  <c r="M60" i="3"/>
  <c r="N90" i="3"/>
  <c r="N56" i="3"/>
  <c r="K31" i="2"/>
  <c r="N27" i="3" s="1"/>
  <c r="N60" i="3" s="1"/>
  <c r="P27" i="2"/>
  <c r="Q23" i="3"/>
  <c r="Q90" i="3" s="1"/>
  <c r="K56" i="3"/>
  <c r="R84" i="3"/>
  <c r="R51" i="3"/>
  <c r="T36" i="3"/>
  <c r="Q54" i="3"/>
  <c r="L60" i="3"/>
  <c r="M58" i="3"/>
  <c r="K54" i="3"/>
  <c r="L91" i="3"/>
  <c r="Q94" i="3"/>
  <c r="Q56" i="3"/>
  <c r="T17" i="3"/>
  <c r="L59" i="3"/>
  <c r="N55" i="3"/>
  <c r="N51" i="3"/>
  <c r="L92" i="3"/>
  <c r="S88" i="3"/>
  <c r="L84" i="3"/>
  <c r="K60" i="3"/>
  <c r="F43" i="3"/>
  <c r="N88" i="3"/>
  <c r="Q89" i="3"/>
  <c r="Q58" i="3"/>
  <c r="L55" i="3"/>
  <c r="M89" i="3"/>
  <c r="N57" i="3"/>
  <c r="T51" i="3"/>
  <c r="N94" i="3" l="1"/>
  <c r="S23" i="3"/>
  <c r="S56" i="3" s="1"/>
  <c r="S90" i="3" s="1"/>
  <c r="P31" i="2"/>
  <c r="S27" i="3" s="1"/>
  <c r="S60" i="3" s="1"/>
  <c r="S9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松尾賢</author>
  </authors>
  <commentList>
    <comment ref="C16" authorId="0" shapeId="0" xr:uid="{00000000-0006-0000-0200-000001000000}">
      <text>
        <r>
          <rPr>
            <b/>
            <sz val="9"/>
            <color indexed="81"/>
            <rFont val="MS P ゴシック"/>
            <family val="3"/>
            <charset val="128"/>
          </rPr>
          <t>請求NO（入力は任意）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松尾賢</author>
  </authors>
  <commentList>
    <comment ref="C16" authorId="0" shapeId="0" xr:uid="{00000000-0006-0000-0600-000001000000}">
      <text>
        <r>
          <rPr>
            <b/>
            <sz val="9"/>
            <color indexed="81"/>
            <rFont val="MS P ゴシック"/>
            <family val="3"/>
            <charset val="128"/>
          </rPr>
          <t>請求書NO（入力は任意）
必要に応じて御社の請求管理用にご使用下さい。</t>
        </r>
      </text>
    </comment>
  </commentList>
</comments>
</file>

<file path=xl/sharedStrings.xml><?xml version="1.0" encoding="utf-8"?>
<sst xmlns="http://schemas.openxmlformats.org/spreadsheetml/2006/main" count="1194" uniqueCount="454">
  <si>
    <t>年</t>
    <rPh sb="0" eb="1">
      <t>ネン</t>
    </rPh>
    <phoneticPr fontId="3"/>
  </si>
  <si>
    <t>月</t>
    <rPh sb="0" eb="1">
      <t>ツキ</t>
    </rPh>
    <phoneticPr fontId="3"/>
  </si>
  <si>
    <t>請求年月日</t>
    <rPh sb="0" eb="2">
      <t>セイキュウ</t>
    </rPh>
    <rPh sb="2" eb="3">
      <t>ネン</t>
    </rPh>
    <rPh sb="3" eb="5">
      <t>ツキヒ</t>
    </rPh>
    <phoneticPr fontId="3"/>
  </si>
  <si>
    <t>日</t>
    <rPh sb="0" eb="1">
      <t>ヒ</t>
    </rPh>
    <phoneticPr fontId="3"/>
  </si>
  <si>
    <t>郵便番号</t>
    <rPh sb="0" eb="2">
      <t>ユウビン</t>
    </rPh>
    <rPh sb="2" eb="4">
      <t>バンゴウ</t>
    </rPh>
    <phoneticPr fontId="3"/>
  </si>
  <si>
    <t>住所</t>
    <rPh sb="0" eb="2">
      <t>ジュウショ</t>
    </rPh>
    <phoneticPr fontId="3"/>
  </si>
  <si>
    <t>名称</t>
    <rPh sb="0" eb="2">
      <t>メイショウ</t>
    </rPh>
    <phoneticPr fontId="3"/>
  </si>
  <si>
    <t>電話番号</t>
    <rPh sb="0" eb="2">
      <t>デンワ</t>
    </rPh>
    <rPh sb="2" eb="4">
      <t>バンゴウ</t>
    </rPh>
    <phoneticPr fontId="3"/>
  </si>
  <si>
    <t>振込銀行データ</t>
    <rPh sb="0" eb="1">
      <t>フ</t>
    </rPh>
    <rPh sb="1" eb="2">
      <t>コ</t>
    </rPh>
    <rPh sb="2" eb="4">
      <t>ギンコウ</t>
    </rPh>
    <phoneticPr fontId="3"/>
  </si>
  <si>
    <t>銀行名</t>
    <rPh sb="0" eb="2">
      <t>ギンコウ</t>
    </rPh>
    <rPh sb="2" eb="3">
      <t>ナ</t>
    </rPh>
    <phoneticPr fontId="3"/>
  </si>
  <si>
    <t>支店</t>
    <rPh sb="0" eb="2">
      <t>シテン</t>
    </rPh>
    <phoneticPr fontId="3"/>
  </si>
  <si>
    <t>口座名義</t>
    <rPh sb="0" eb="2">
      <t>コウザ</t>
    </rPh>
    <rPh sb="2" eb="4">
      <t>メイギ</t>
    </rPh>
    <phoneticPr fontId="3"/>
  </si>
  <si>
    <t>口座種類</t>
    <rPh sb="0" eb="2">
      <t>コウザ</t>
    </rPh>
    <rPh sb="2" eb="4">
      <t>シュルイ</t>
    </rPh>
    <phoneticPr fontId="3"/>
  </si>
  <si>
    <t>口座番号</t>
    <rPh sb="0" eb="2">
      <t>コウザ</t>
    </rPh>
    <rPh sb="2" eb="4">
      <t>バンゴウ</t>
    </rPh>
    <phoneticPr fontId="3"/>
  </si>
  <si>
    <t>取引先コード</t>
    <rPh sb="0" eb="2">
      <t>トリヒキ</t>
    </rPh>
    <rPh sb="2" eb="3">
      <t>サキ</t>
    </rPh>
    <phoneticPr fontId="3"/>
  </si>
  <si>
    <t>数量</t>
    <rPh sb="0" eb="2">
      <t>スウリョウ</t>
    </rPh>
    <phoneticPr fontId="3"/>
  </si>
  <si>
    <t>単価</t>
    <rPh sb="0" eb="2">
      <t>タンカ</t>
    </rPh>
    <phoneticPr fontId="3"/>
  </si>
  <si>
    <t>消費税税率</t>
    <rPh sb="0" eb="3">
      <t>ショウヒゼイ</t>
    </rPh>
    <rPh sb="3" eb="5">
      <t>ゼイリツ</t>
    </rPh>
    <phoneticPr fontId="3"/>
  </si>
  <si>
    <t>％</t>
    <phoneticPr fontId="3"/>
  </si>
  <si>
    <t>①（貴社控）</t>
    <rPh sb="2" eb="4">
      <t>キシャ</t>
    </rPh>
    <rPh sb="4" eb="5">
      <t>ヒカ</t>
    </rPh>
    <phoneticPr fontId="3"/>
  </si>
  <si>
    <t>小野田ケミコ株式会社</t>
  </si>
  <si>
    <t>御中</t>
    <rPh sb="0" eb="2">
      <t>オンチュウ</t>
    </rPh>
    <phoneticPr fontId="3"/>
  </si>
  <si>
    <t>～</t>
    <phoneticPr fontId="3"/>
  </si>
  <si>
    <t>自　</t>
    <phoneticPr fontId="3"/>
  </si>
  <si>
    <t>〒</t>
    <phoneticPr fontId="3"/>
  </si>
  <si>
    <t>－</t>
    <phoneticPr fontId="3"/>
  </si>
  <si>
    <t>フリガナ</t>
    <phoneticPr fontId="3"/>
  </si>
  <si>
    <t>ＴＥＬ</t>
    <phoneticPr fontId="3" type="Hiragana" alignment="distributed"/>
  </si>
  <si>
    <t>振込銀行</t>
    <rPh sb="0" eb="1">
      <t>ふ</t>
    </rPh>
    <rPh sb="1" eb="2">
      <t>こ</t>
    </rPh>
    <rPh sb="2" eb="4">
      <t>ぎんこう</t>
    </rPh>
    <phoneticPr fontId="3" type="Hiragana" alignment="distributed"/>
  </si>
  <si>
    <t>銀行</t>
    <rPh sb="0" eb="2">
      <t>ぎんこう</t>
    </rPh>
    <phoneticPr fontId="3" type="Hiragana" alignment="distributed"/>
  </si>
  <si>
    <t>支店</t>
    <rPh sb="0" eb="2">
      <t>してん</t>
    </rPh>
    <phoneticPr fontId="3" type="Hiragana" alignment="distributed"/>
  </si>
  <si>
    <t>口座名義</t>
    <rPh sb="0" eb="2">
      <t>こうざ</t>
    </rPh>
    <rPh sb="2" eb="4">
      <t>めいぎ</t>
    </rPh>
    <phoneticPr fontId="3" type="Hiragana" alignment="distributed"/>
  </si>
  <si>
    <t>（口座番号</t>
    <rPh sb="1" eb="3">
      <t>こうざ</t>
    </rPh>
    <rPh sb="3" eb="5">
      <t>ばんごう</t>
    </rPh>
    <phoneticPr fontId="3" type="Hiragana" alignment="distributed"/>
  </si>
  <si>
    <t>下記の通りご請求いたします。</t>
    <rPh sb="0" eb="2">
      <t>かき</t>
    </rPh>
    <rPh sb="3" eb="4">
      <t>とお</t>
    </rPh>
    <rPh sb="6" eb="8">
      <t>せいきゅう</t>
    </rPh>
    <phoneticPr fontId="3" type="Hiragana" alignment="distributed"/>
  </si>
  <si>
    <t>取引先コード</t>
    <rPh sb="0" eb="3">
      <t>とりひきさき</t>
    </rPh>
    <phoneticPr fontId="3" type="Hiragana" alignment="distributed"/>
  </si>
  <si>
    <t>～　至</t>
    <rPh sb="2" eb="3">
      <t>イタ</t>
    </rPh>
    <phoneticPr fontId="3"/>
  </si>
  <si>
    <t>月分 ）</t>
    <rPh sb="0" eb="1">
      <t>ツキ</t>
    </rPh>
    <rPh sb="1" eb="2">
      <t>ブン</t>
    </rPh>
    <phoneticPr fontId="3"/>
  </si>
  <si>
    <t>121-03</t>
  </si>
  <si>
    <t>131-11</t>
  </si>
  <si>
    <t>142-01</t>
  </si>
  <si>
    <t>143-02</t>
  </si>
  <si>
    <t>材料費</t>
    <rPh sb="0" eb="3">
      <t>ザイリョウヒ</t>
    </rPh>
    <phoneticPr fontId="19"/>
  </si>
  <si>
    <t>現場データ入力</t>
    <rPh sb="0" eb="2">
      <t>ゲンバ</t>
    </rPh>
    <rPh sb="5" eb="7">
      <t>ニュウリョク</t>
    </rPh>
    <phoneticPr fontId="3"/>
  </si>
  <si>
    <t>②（経理部提出用）</t>
    <rPh sb="2" eb="5">
      <t>ケイリブ</t>
    </rPh>
    <rPh sb="5" eb="7">
      <t>テイシュツ</t>
    </rPh>
    <rPh sb="7" eb="8">
      <t>ヨウ</t>
    </rPh>
    <phoneticPr fontId="3"/>
  </si>
  <si>
    <t>取引先コード欄には、当社指定のコードを記入して下さい。</t>
    <rPh sb="0" eb="2">
      <t>とりひき</t>
    </rPh>
    <rPh sb="2" eb="3">
      <t>さき</t>
    </rPh>
    <rPh sb="6" eb="7">
      <t>らん</t>
    </rPh>
    <rPh sb="10" eb="12">
      <t>とうしゃ</t>
    </rPh>
    <rPh sb="12" eb="14">
      <t>してい</t>
    </rPh>
    <rPh sb="19" eb="21">
      <t>きにゅう</t>
    </rPh>
    <rPh sb="23" eb="24">
      <t>くだ</t>
    </rPh>
    <phoneticPr fontId="3" type="Hiragana" alignment="distributed"/>
  </si>
  <si>
    <t>請求書は毎月２０日締切後、２５日迄に提出して下さい。</t>
    <rPh sb="0" eb="3">
      <t>せいきゅうしょ</t>
    </rPh>
    <rPh sb="4" eb="6">
      <t>まいつき</t>
    </rPh>
    <rPh sb="8" eb="9">
      <t>ひ</t>
    </rPh>
    <rPh sb="9" eb="10">
      <t>し</t>
    </rPh>
    <rPh sb="10" eb="11">
      <t>き</t>
    </rPh>
    <rPh sb="11" eb="12">
      <t>ご</t>
    </rPh>
    <rPh sb="15" eb="16">
      <t>ひ</t>
    </rPh>
    <rPh sb="16" eb="17">
      <t>まで</t>
    </rPh>
    <rPh sb="18" eb="20">
      <t>ていしゅつ</t>
    </rPh>
    <rPh sb="22" eb="23">
      <t>くだ</t>
    </rPh>
    <phoneticPr fontId="3" type="Hiragana" alignment="distributed"/>
  </si>
  <si>
    <t>２５日以降のご請求書については、翌月締切として取り</t>
    <rPh sb="2" eb="3">
      <t>ひ</t>
    </rPh>
    <rPh sb="3" eb="5">
      <t>いこう</t>
    </rPh>
    <rPh sb="7" eb="9">
      <t>せいきゅう</t>
    </rPh>
    <rPh sb="9" eb="10">
      <t>しょ</t>
    </rPh>
    <rPh sb="16" eb="18">
      <t>よくげつ</t>
    </rPh>
    <rPh sb="18" eb="19">
      <t>し</t>
    </rPh>
    <rPh sb="19" eb="20">
      <t>き</t>
    </rPh>
    <rPh sb="23" eb="24">
      <t>と</t>
    </rPh>
    <phoneticPr fontId="3" type="Hiragana" alignment="distributed"/>
  </si>
  <si>
    <t>社内機械損料</t>
    <rPh sb="0" eb="2">
      <t>シャナイ</t>
    </rPh>
    <rPh sb="2" eb="4">
      <t>キカイ</t>
    </rPh>
    <rPh sb="4" eb="6">
      <t>ソンリョウ</t>
    </rPh>
    <phoneticPr fontId="19"/>
  </si>
  <si>
    <t>自社保有機械の損料</t>
    <rPh sb="0" eb="2">
      <t>ジシャ</t>
    </rPh>
    <rPh sb="2" eb="4">
      <t>ホユウ</t>
    </rPh>
    <rPh sb="4" eb="6">
      <t>キカイ</t>
    </rPh>
    <rPh sb="7" eb="9">
      <t>ソンリョウ</t>
    </rPh>
    <phoneticPr fontId="19"/>
  </si>
  <si>
    <t>機械設備経費</t>
    <rPh sb="0" eb="2">
      <t>キカイ</t>
    </rPh>
    <rPh sb="2" eb="4">
      <t>セツビ</t>
    </rPh>
    <rPh sb="4" eb="6">
      <t>ケイヒ</t>
    </rPh>
    <phoneticPr fontId="19"/>
  </si>
  <si>
    <t>修繕費</t>
    <rPh sb="0" eb="3">
      <t>シュウゼンヒ</t>
    </rPh>
    <phoneticPr fontId="19"/>
  </si>
  <si>
    <t>自社機械に限る</t>
    <rPh sb="0" eb="2">
      <t>ジシャ</t>
    </rPh>
    <rPh sb="2" eb="4">
      <t>キカイ</t>
    </rPh>
    <rPh sb="5" eb="6">
      <t>カギ</t>
    </rPh>
    <phoneticPr fontId="19"/>
  </si>
  <si>
    <t>整備費</t>
    <rPh sb="0" eb="3">
      <t>セイビヒ</t>
    </rPh>
    <phoneticPr fontId="19"/>
  </si>
  <si>
    <t>単位</t>
    <rPh sb="0" eb="2">
      <t>たんい</t>
    </rPh>
    <phoneticPr fontId="3" type="Hiragana" alignment="distributed"/>
  </si>
  <si>
    <t>合計</t>
    <rPh sb="0" eb="2">
      <t>ごうけい</t>
    </rPh>
    <phoneticPr fontId="3" type="Hiragana" alignment="distributed"/>
  </si>
  <si>
    <t>前月迄請求金額</t>
    <rPh sb="0" eb="2">
      <t>ぜんげつ</t>
    </rPh>
    <rPh sb="2" eb="3">
      <t>まで</t>
    </rPh>
    <rPh sb="3" eb="5">
      <t>せいきゅう</t>
    </rPh>
    <rPh sb="5" eb="7">
      <t>きんがく</t>
    </rPh>
    <phoneticPr fontId="3" type="Hiragana" alignment="distributed"/>
  </si>
  <si>
    <t>請求残額</t>
    <rPh sb="0" eb="2">
      <t>せいきゅう</t>
    </rPh>
    <rPh sb="2" eb="4">
      <t>ざんがく</t>
    </rPh>
    <phoneticPr fontId="3" type="Hiragana" alignment="distributed"/>
  </si>
  <si>
    <t>Ａ</t>
    <phoneticPr fontId="3" type="Hiragana" alignment="distributed"/>
  </si>
  <si>
    <t>Ｂ</t>
    <phoneticPr fontId="3" type="Hiragana" alignment="distributed"/>
  </si>
  <si>
    <t>Ｃ</t>
    <phoneticPr fontId="3" type="Hiragana" alignment="distributed"/>
  </si>
  <si>
    <t>Ｄ</t>
    <phoneticPr fontId="3" type="Hiragana" alignment="distributed"/>
  </si>
  <si>
    <t>当月請求額</t>
    <rPh sb="0" eb="2">
      <t>とうげつ</t>
    </rPh>
    <rPh sb="2" eb="4">
      <t>せいきゅう</t>
    </rPh>
    <rPh sb="4" eb="5">
      <t>がく</t>
    </rPh>
    <phoneticPr fontId="3" type="Hiragana" alignment="distributed"/>
  </si>
  <si>
    <t>金額</t>
    <rPh sb="0" eb="2">
      <t>キンガク</t>
    </rPh>
    <phoneticPr fontId="3"/>
  </si>
  <si>
    <t>消費税</t>
    <rPh sb="0" eb="3">
      <t>ショウヒゼイ</t>
    </rPh>
    <phoneticPr fontId="3"/>
  </si>
  <si>
    <t>内容</t>
    <rPh sb="0" eb="2">
      <t>ないよう</t>
    </rPh>
    <phoneticPr fontId="3" type="Hiragana" alignment="distributed"/>
  </si>
  <si>
    <t>相殺内訳（勘定コード貸方）</t>
    <rPh sb="0" eb="2">
      <t>そうさい</t>
    </rPh>
    <rPh sb="2" eb="4">
      <t>うちわけ</t>
    </rPh>
    <rPh sb="5" eb="7">
      <t>かんじょう</t>
    </rPh>
    <rPh sb="10" eb="11">
      <t>か</t>
    </rPh>
    <rPh sb="11" eb="12">
      <t>かた</t>
    </rPh>
    <phoneticPr fontId="3" type="Hiragana" alignment="distributed"/>
  </si>
  <si>
    <t>工事出来高請求書 （</t>
    <rPh sb="0" eb="2">
      <t>コウジ</t>
    </rPh>
    <rPh sb="2" eb="5">
      <t>デキダカ</t>
    </rPh>
    <rPh sb="5" eb="6">
      <t>ショウ</t>
    </rPh>
    <rPh sb="6" eb="7">
      <t>モトム</t>
    </rPh>
    <rPh sb="7" eb="8">
      <t>ショ</t>
    </rPh>
    <phoneticPr fontId="3"/>
  </si>
  <si>
    <r>
      <t>総出来高金額　　</t>
    </r>
    <r>
      <rPr>
        <sz val="8"/>
        <rFont val="ＭＳ ゴシック"/>
        <family val="3"/>
        <charset val="128"/>
      </rPr>
      <t>Ａ＝Ｂ＋Ｃ</t>
    </r>
    <rPh sb="0" eb="1">
      <t>そう</t>
    </rPh>
    <rPh sb="1" eb="4">
      <t>できだか</t>
    </rPh>
    <rPh sb="4" eb="6">
      <t>きんがく</t>
    </rPh>
    <phoneticPr fontId="3" type="Hiragana" alignment="distributed"/>
  </si>
  <si>
    <t>支払相手先</t>
    <rPh sb="0" eb="2">
      <t>しはらい</t>
    </rPh>
    <rPh sb="2" eb="5">
      <t>あいてさき</t>
    </rPh>
    <phoneticPr fontId="3" type="Hiragana" alignment="distributed"/>
  </si>
  <si>
    <t>　</t>
    <phoneticPr fontId="3"/>
  </si>
  <si>
    <t>小野田ケミコ宛に提出して下さい。</t>
    <rPh sb="0" eb="3">
      <t>おのだ</t>
    </rPh>
    <rPh sb="6" eb="7">
      <t>あて</t>
    </rPh>
    <rPh sb="8" eb="10">
      <t>ていしゅつ</t>
    </rPh>
    <rPh sb="12" eb="13">
      <t>くだ</t>
    </rPh>
    <phoneticPr fontId="3" type="Hiragana" alignment="distributed"/>
  </si>
  <si>
    <t>１，</t>
    <phoneticPr fontId="3" type="Hiragana" alignment="distributed"/>
  </si>
  <si>
    <t>２，</t>
    <phoneticPr fontId="3" type="Hiragana" alignment="distributed"/>
  </si>
  <si>
    <t>３，</t>
    <phoneticPr fontId="3" type="Hiragana" alignment="distributed"/>
  </si>
  <si>
    <t>４，</t>
    <phoneticPr fontId="3" type="Hiragana" alignment="distributed"/>
  </si>
  <si>
    <t>を請求金額より相殺させていただきます。</t>
    <rPh sb="1" eb="3">
      <t>せいきゅう</t>
    </rPh>
    <rPh sb="3" eb="5">
      <t>きんがく</t>
    </rPh>
    <rPh sb="7" eb="9">
      <t>そうさい</t>
    </rPh>
    <phoneticPr fontId="3" type="Hiragana" alignment="distributed"/>
  </si>
  <si>
    <t>＝　安　全　協　力　会　費　率　＝</t>
    <rPh sb="2" eb="3">
      <t>あん</t>
    </rPh>
    <rPh sb="4" eb="5">
      <t>ぜん</t>
    </rPh>
    <rPh sb="6" eb="7">
      <t>きょう</t>
    </rPh>
    <rPh sb="8" eb="9">
      <t>ちから</t>
    </rPh>
    <rPh sb="10" eb="11">
      <t>かい</t>
    </rPh>
    <rPh sb="12" eb="13">
      <t>ひ</t>
    </rPh>
    <rPh sb="14" eb="15">
      <t>りつ</t>
    </rPh>
    <phoneticPr fontId="3" type="Hiragana" alignment="distributed"/>
  </si>
  <si>
    <t>内容</t>
    <rPh sb="0" eb="2">
      <t>ナイヨウ</t>
    </rPh>
    <phoneticPr fontId="3"/>
  </si>
  <si>
    <t>備考</t>
    <rPh sb="0" eb="2">
      <t>びこう</t>
    </rPh>
    <phoneticPr fontId="3" type="Hiragana" alignment="distributed"/>
  </si>
  <si>
    <t>印</t>
    <rPh sb="0" eb="1">
      <t>いん</t>
    </rPh>
    <phoneticPr fontId="3" type="Hiragana" alignment="distributed"/>
  </si>
  <si>
    <t>統一金融機関番号</t>
    <rPh sb="0" eb="2">
      <t>トウイツ</t>
    </rPh>
    <rPh sb="2" eb="4">
      <t>キンユウ</t>
    </rPh>
    <rPh sb="4" eb="6">
      <t>キカン</t>
    </rPh>
    <rPh sb="6" eb="8">
      <t>バンゴウ</t>
    </rPh>
    <phoneticPr fontId="3"/>
  </si>
  <si>
    <t>統一店番号</t>
    <rPh sb="0" eb="2">
      <t>トウイツ</t>
    </rPh>
    <rPh sb="2" eb="3">
      <t>テン</t>
    </rPh>
    <rPh sb="3" eb="5">
      <t>バンゴウ</t>
    </rPh>
    <phoneticPr fontId="3"/>
  </si>
  <si>
    <t>【１】</t>
    <phoneticPr fontId="3"/>
  </si>
  <si>
    <t>（１）</t>
    <phoneticPr fontId="3"/>
  </si>
  <si>
    <t>・</t>
    <phoneticPr fontId="3"/>
  </si>
  <si>
    <t>※</t>
    <phoneticPr fontId="3"/>
  </si>
  <si>
    <t>（２）</t>
    <phoneticPr fontId="3"/>
  </si>
  <si>
    <t>【２】</t>
    <phoneticPr fontId="3"/>
  </si>
  <si>
    <t>①</t>
    <phoneticPr fontId="3"/>
  </si>
  <si>
    <t>②</t>
    <phoneticPr fontId="3"/>
  </si>
  <si>
    <t>【３】</t>
    <phoneticPr fontId="3"/>
  </si>
  <si>
    <t>工事名</t>
    <rPh sb="0" eb="2">
      <t>コウジ</t>
    </rPh>
    <rPh sb="2" eb="3">
      <t>ケンメイ</t>
    </rPh>
    <phoneticPr fontId="3"/>
  </si>
  <si>
    <t>前月迄請求金額</t>
    <rPh sb="0" eb="2">
      <t>ぜんげつ</t>
    </rPh>
    <rPh sb="2" eb="3">
      <t>まで</t>
    </rPh>
    <rPh sb="3" eb="5">
      <t>せいきゅう</t>
    </rPh>
    <rPh sb="5" eb="7">
      <t>きんがく</t>
    </rPh>
    <phoneticPr fontId="3" type="Hiragana" alignment="distributed"/>
  </si>
  <si>
    <t>当月請求額</t>
    <rPh sb="0" eb="2">
      <t>とうげつ</t>
    </rPh>
    <rPh sb="2" eb="4">
      <t>せいきゅう</t>
    </rPh>
    <rPh sb="4" eb="5">
      <t>がく</t>
    </rPh>
    <phoneticPr fontId="3" type="Hiragana" alignment="distributed"/>
  </si>
  <si>
    <t>③（現場担当者控）</t>
    <rPh sb="2" eb="4">
      <t>ゲンバ</t>
    </rPh>
    <rPh sb="4" eb="7">
      <t>タントウシャ</t>
    </rPh>
    <rPh sb="7" eb="8">
      <t>ヒカ</t>
    </rPh>
    <phoneticPr fontId="3"/>
  </si>
  <si>
    <t>合　　計</t>
    <rPh sb="0" eb="1">
      <t>あ</t>
    </rPh>
    <rPh sb="3" eb="4">
      <t>けい</t>
    </rPh>
    <phoneticPr fontId="3" type="Hiragana" alignment="distributed"/>
  </si>
  <si>
    <t>請求書は3枚１組で、①貴社控を除く②～③を</t>
    <rPh sb="0" eb="3">
      <t>せいきゅうしょ</t>
    </rPh>
    <rPh sb="5" eb="6">
      <t>まい</t>
    </rPh>
    <rPh sb="7" eb="8">
      <t>くみ</t>
    </rPh>
    <rPh sb="11" eb="13">
      <t>きしゃ</t>
    </rPh>
    <rPh sb="13" eb="14">
      <t>ひか</t>
    </rPh>
    <rPh sb="15" eb="16">
      <t>のぞ</t>
    </rPh>
    <phoneticPr fontId="3" type="Hiragana" alignment="distributed"/>
  </si>
  <si>
    <t>請求ＮＯ</t>
    <rPh sb="0" eb="2">
      <t>セイキュウ</t>
    </rPh>
    <phoneticPr fontId="3"/>
  </si>
  <si>
    <t>会社名</t>
    <rPh sb="0" eb="2">
      <t>カイシャ</t>
    </rPh>
    <rPh sb="2" eb="3">
      <t>メイ</t>
    </rPh>
    <phoneticPr fontId="3"/>
  </si>
  <si>
    <t>普通</t>
    <rPh sb="0" eb="2">
      <t>フツウ</t>
    </rPh>
    <phoneticPr fontId="3"/>
  </si>
  <si>
    <t>100</t>
    <phoneticPr fontId="3"/>
  </si>
  <si>
    <t>費　目</t>
    <rPh sb="0" eb="3">
      <t>ヒモク</t>
    </rPh>
    <phoneticPr fontId="19"/>
  </si>
  <si>
    <t>新コード</t>
    <rPh sb="0" eb="1">
      <t>シン</t>
    </rPh>
    <phoneticPr fontId="35"/>
  </si>
  <si>
    <t>旧コード</t>
    <rPh sb="0" eb="1">
      <t>キュウ</t>
    </rPh>
    <phoneticPr fontId="19"/>
  </si>
  <si>
    <t>対　象　内　容</t>
    <rPh sb="0" eb="3">
      <t>タイショウ</t>
    </rPh>
    <rPh sb="4" eb="7">
      <t>ナイヨウ</t>
    </rPh>
    <phoneticPr fontId="19"/>
  </si>
  <si>
    <t>記　　　事</t>
    <rPh sb="0" eb="5">
      <t>キジ</t>
    </rPh>
    <phoneticPr fontId="19"/>
  </si>
  <si>
    <t>1101001***</t>
    <phoneticPr fontId="36"/>
  </si>
  <si>
    <t>111-00</t>
    <phoneticPr fontId="19"/>
  </si>
  <si>
    <t>C-150  C201S</t>
    <phoneticPr fontId="19"/>
  </si>
  <si>
    <t>新ｺｰﾄﾞ1101001***(下3ｹﾀは製品ｺｰﾄﾞを参照）</t>
    <rPh sb="0" eb="1">
      <t>シン</t>
    </rPh>
    <rPh sb="16" eb="17">
      <t>シタ</t>
    </rPh>
    <rPh sb="21" eb="23">
      <t>セイヒン</t>
    </rPh>
    <rPh sb="28" eb="30">
      <t>サンショウ</t>
    </rPh>
    <phoneticPr fontId="36"/>
  </si>
  <si>
    <t>ｾﾒﾝﾄ系　GS200、GS220、GS260、GS275</t>
    <rPh sb="4" eb="5">
      <t>ケイ</t>
    </rPh>
    <phoneticPr fontId="19"/>
  </si>
  <si>
    <t>材</t>
    <rPh sb="0" eb="1">
      <t>ザイ</t>
    </rPh>
    <phoneticPr fontId="19"/>
  </si>
  <si>
    <r>
      <t>　　　　</t>
    </r>
    <r>
      <rPr>
        <sz val="10"/>
        <color indexed="8"/>
        <rFont val="ＭＳ 明朝"/>
        <family val="1"/>
        <charset val="128"/>
      </rPr>
      <t>NPC、早強、高炉</t>
    </r>
    <rPh sb="8" eb="9">
      <t>ソウ</t>
    </rPh>
    <rPh sb="9" eb="10">
      <t>キョウ</t>
    </rPh>
    <rPh sb="11" eb="13">
      <t>コウロ</t>
    </rPh>
    <phoneticPr fontId="19"/>
  </si>
  <si>
    <t>（例）材料費がC201Sの場合　1101001129</t>
    <rPh sb="1" eb="2">
      <t>レイ</t>
    </rPh>
    <rPh sb="3" eb="6">
      <t>ザイリョウヒ</t>
    </rPh>
    <rPh sb="13" eb="15">
      <t>バアイ</t>
    </rPh>
    <phoneticPr fontId="36"/>
  </si>
  <si>
    <t>料</t>
    <rPh sb="0" eb="1">
      <t>リョウ</t>
    </rPh>
    <phoneticPr fontId="19"/>
  </si>
  <si>
    <t>固化材他社品、薬注用主材(水ガラス)他</t>
    <rPh sb="0" eb="1">
      <t>コ</t>
    </rPh>
    <rPh sb="1" eb="2">
      <t>カ</t>
    </rPh>
    <rPh sb="2" eb="3">
      <t>ザイ</t>
    </rPh>
    <rPh sb="3" eb="5">
      <t>タシャ</t>
    </rPh>
    <rPh sb="5" eb="6">
      <t>ヒン</t>
    </rPh>
    <rPh sb="7" eb="8">
      <t>ヤク</t>
    </rPh>
    <rPh sb="8" eb="9">
      <t>チュウ</t>
    </rPh>
    <rPh sb="9" eb="10">
      <t>ヨウ</t>
    </rPh>
    <rPh sb="10" eb="11">
      <t>シュ</t>
    </rPh>
    <rPh sb="11" eb="12">
      <t>ザイ</t>
    </rPh>
    <rPh sb="13" eb="14">
      <t>ミズ</t>
    </rPh>
    <rPh sb="18" eb="19">
      <t>ホカ</t>
    </rPh>
    <phoneticPr fontId="19"/>
  </si>
  <si>
    <t>1101002***</t>
    <phoneticPr fontId="36"/>
  </si>
  <si>
    <t>112-00</t>
    <phoneticPr fontId="19"/>
  </si>
  <si>
    <t>副材料費</t>
    <rPh sb="0" eb="1">
      <t>フク</t>
    </rPh>
    <rPh sb="1" eb="4">
      <t>ザイリョウヒ</t>
    </rPh>
    <phoneticPr fontId="19"/>
  </si>
  <si>
    <t>新ｺｰﾄﾞ1101002***（下3ｹﾀは製品ｺｰﾄﾞ表を参照）</t>
    <rPh sb="0" eb="1">
      <t>シン</t>
    </rPh>
    <rPh sb="16" eb="17">
      <t>シタ</t>
    </rPh>
    <rPh sb="21" eb="23">
      <t>セイヒン</t>
    </rPh>
    <rPh sb="27" eb="28">
      <t>ヒョウ</t>
    </rPh>
    <rPh sb="29" eb="31">
      <t>サンショウ</t>
    </rPh>
    <phoneticPr fontId="36"/>
  </si>
  <si>
    <t>（例）混和剤を使用した場合　1101002399</t>
    <rPh sb="1" eb="2">
      <t>レイ</t>
    </rPh>
    <rPh sb="3" eb="5">
      <t>コンワ</t>
    </rPh>
    <rPh sb="5" eb="6">
      <t>ザイ</t>
    </rPh>
    <rPh sb="7" eb="9">
      <t>シヨウ</t>
    </rPh>
    <rPh sb="11" eb="13">
      <t>バアイ</t>
    </rPh>
    <phoneticPr fontId="36"/>
  </si>
  <si>
    <t>薬注用硬化材、RJP、JG用混和剤他</t>
    <rPh sb="0" eb="1">
      <t>ヤク</t>
    </rPh>
    <rPh sb="1" eb="2">
      <t>チュウ</t>
    </rPh>
    <rPh sb="2" eb="3">
      <t>ヨウ</t>
    </rPh>
    <rPh sb="3" eb="5">
      <t>コウカ</t>
    </rPh>
    <rPh sb="5" eb="6">
      <t>ザイ</t>
    </rPh>
    <rPh sb="13" eb="14">
      <t>ヨウ</t>
    </rPh>
    <rPh sb="14" eb="16">
      <t>コンワ</t>
    </rPh>
    <rPh sb="16" eb="17">
      <t>ザイ</t>
    </rPh>
    <rPh sb="17" eb="18">
      <t>ホカ</t>
    </rPh>
    <phoneticPr fontId="19"/>
  </si>
  <si>
    <t>費</t>
    <rPh sb="0" eb="1">
      <t>ヒ</t>
    </rPh>
    <phoneticPr fontId="19"/>
  </si>
  <si>
    <t>1101003***</t>
    <phoneticPr fontId="36"/>
  </si>
  <si>
    <t>113-01</t>
    <phoneticPr fontId="19"/>
  </si>
  <si>
    <t>運搬費－01:引取運賃、02:持込運賃</t>
    <rPh sb="0" eb="2">
      <t>ウンパン</t>
    </rPh>
    <rPh sb="2" eb="3">
      <t>ヒ</t>
    </rPh>
    <rPh sb="7" eb="9">
      <t>ヒキトリ</t>
    </rPh>
    <rPh sb="9" eb="11">
      <t>ウンチン</t>
    </rPh>
    <rPh sb="15" eb="17">
      <t>モチコミ</t>
    </rPh>
    <rPh sb="17" eb="19">
      <t>ウンチン</t>
    </rPh>
    <phoneticPr fontId="19"/>
  </si>
  <si>
    <t>新ｺｰﾄﾞ1101003***（下3ｹﾀは製品ｺｰﾄﾞ表を参照）</t>
    <rPh sb="0" eb="1">
      <t>シン</t>
    </rPh>
    <rPh sb="16" eb="17">
      <t>シタ</t>
    </rPh>
    <rPh sb="21" eb="23">
      <t>セイヒン</t>
    </rPh>
    <rPh sb="27" eb="28">
      <t>ヒョウ</t>
    </rPh>
    <rPh sb="29" eb="31">
      <t>サンショウ</t>
    </rPh>
    <phoneticPr fontId="36"/>
  </si>
  <si>
    <t>1101004***</t>
    <phoneticPr fontId="36"/>
  </si>
  <si>
    <t>113-02</t>
    <phoneticPr fontId="35"/>
  </si>
  <si>
    <r>
      <t xml:space="preserve">        </t>
    </r>
    <r>
      <rPr>
        <sz val="10"/>
        <color indexed="8"/>
        <rFont val="ＭＳ 明朝"/>
        <family val="1"/>
        <charset val="128"/>
      </rPr>
      <t>03:納入運賃</t>
    </r>
    <rPh sb="11" eb="13">
      <t>ノウニュウ</t>
    </rPh>
    <rPh sb="13" eb="15">
      <t>ウンチン</t>
    </rPh>
    <phoneticPr fontId="19"/>
  </si>
  <si>
    <t>サイロ組立・撤去費は1101003***とする。</t>
    <rPh sb="3" eb="5">
      <t>クミタテ</t>
    </rPh>
    <rPh sb="6" eb="8">
      <t>テッキョ</t>
    </rPh>
    <rPh sb="8" eb="9">
      <t>ヒ</t>
    </rPh>
    <phoneticPr fontId="19"/>
  </si>
  <si>
    <t>1101005***</t>
    <phoneticPr fontId="36"/>
  </si>
  <si>
    <t>113-03</t>
    <phoneticPr fontId="35"/>
  </si>
  <si>
    <t>（例）GS200の固化材ｻｲﾛの場合 1101003150</t>
    <rPh sb="1" eb="2">
      <t>レイ</t>
    </rPh>
    <rPh sb="9" eb="11">
      <t>コカ</t>
    </rPh>
    <rPh sb="11" eb="12">
      <t>ザイ</t>
    </rPh>
    <rPh sb="16" eb="18">
      <t>バアイ</t>
    </rPh>
    <phoneticPr fontId="36"/>
  </si>
  <si>
    <t>1102017000</t>
  </si>
  <si>
    <t>121-01</t>
    <phoneticPr fontId="19"/>
  </si>
  <si>
    <t>仮設に要する材料購入費の当該現場</t>
    <rPh sb="0" eb="2">
      <t>カセツ</t>
    </rPh>
    <rPh sb="3" eb="4">
      <t>ヨウ</t>
    </rPh>
    <rPh sb="6" eb="8">
      <t>ザイリョウ</t>
    </rPh>
    <rPh sb="8" eb="11">
      <t>コウニュウヒ</t>
    </rPh>
    <rPh sb="12" eb="14">
      <t>トウガイ</t>
    </rPh>
    <rPh sb="14" eb="16">
      <t>ゲンバ</t>
    </rPh>
    <phoneticPr fontId="19"/>
  </si>
  <si>
    <t>仮設とは機材搬入のための仮設道路の造成</t>
    <rPh sb="0" eb="2">
      <t>カセツ</t>
    </rPh>
    <rPh sb="4" eb="6">
      <t>キザイ</t>
    </rPh>
    <rPh sb="6" eb="8">
      <t>ハンニュウ</t>
    </rPh>
    <rPh sb="12" eb="14">
      <t>カセツ</t>
    </rPh>
    <rPh sb="14" eb="16">
      <t>ドウロ</t>
    </rPh>
    <rPh sb="17" eb="19">
      <t>ゾウセイ</t>
    </rPh>
    <phoneticPr fontId="19"/>
  </si>
  <si>
    <t>仮</t>
    <rPh sb="0" eb="1">
      <t>カリ</t>
    </rPh>
    <phoneticPr fontId="19"/>
  </si>
  <si>
    <t>負担額並びにリース費</t>
    <rPh sb="0" eb="2">
      <t>フタン</t>
    </rPh>
    <rPh sb="2" eb="3">
      <t>ガク</t>
    </rPh>
    <rPh sb="3" eb="4">
      <t>ナラ</t>
    </rPh>
    <rPh sb="9" eb="10">
      <t>ヒ</t>
    </rPh>
    <phoneticPr fontId="19"/>
  </si>
  <si>
    <t>プラント・ハウス設置場所の整地、足場仮設</t>
    <rPh sb="8" eb="10">
      <t>セッチ</t>
    </rPh>
    <rPh sb="10" eb="12">
      <t>バショ</t>
    </rPh>
    <rPh sb="13" eb="14">
      <t>セイ</t>
    </rPh>
    <rPh sb="14" eb="15">
      <t>セイチ</t>
    </rPh>
    <rPh sb="16" eb="18">
      <t>アシバ</t>
    </rPh>
    <rPh sb="18" eb="20">
      <t>カセツ</t>
    </rPh>
    <phoneticPr fontId="19"/>
  </si>
  <si>
    <t>等、機材搬入及び施工のために必要な前準備</t>
    <rPh sb="0" eb="1">
      <t>トウ</t>
    </rPh>
    <rPh sb="2" eb="4">
      <t>キザイ</t>
    </rPh>
    <rPh sb="4" eb="6">
      <t>ハンニュウ</t>
    </rPh>
    <rPh sb="6" eb="7">
      <t>オヨ</t>
    </rPh>
    <rPh sb="8" eb="10">
      <t>セコウ</t>
    </rPh>
    <rPh sb="14" eb="16">
      <t>ヒツヨウ</t>
    </rPh>
    <rPh sb="17" eb="18">
      <t>マエ</t>
    </rPh>
    <rPh sb="18" eb="20">
      <t>ジュンビ</t>
    </rPh>
    <phoneticPr fontId="19"/>
  </si>
  <si>
    <t>設</t>
    <rPh sb="0" eb="1">
      <t>セツ</t>
    </rPh>
    <phoneticPr fontId="19"/>
  </si>
  <si>
    <t>とする。備但し、仮設工に伴う固化材費は材</t>
    <rPh sb="4" eb="5">
      <t>ソナエ</t>
    </rPh>
    <rPh sb="5" eb="6">
      <t>タダ</t>
    </rPh>
    <rPh sb="8" eb="10">
      <t>カセツ</t>
    </rPh>
    <rPh sb="10" eb="11">
      <t>コウ</t>
    </rPh>
    <rPh sb="12" eb="13">
      <t>トモナ</t>
    </rPh>
    <rPh sb="17" eb="18">
      <t>ヒ</t>
    </rPh>
    <rPh sb="19" eb="20">
      <t>ザイ</t>
    </rPh>
    <phoneticPr fontId="19"/>
  </si>
  <si>
    <t>料費（111-00）とする。仮設に要する費用の</t>
    <rPh sb="0" eb="1">
      <t>リョウ</t>
    </rPh>
    <rPh sb="1" eb="2">
      <t>ヒ</t>
    </rPh>
    <rPh sb="14" eb="16">
      <t>カセツ</t>
    </rPh>
    <phoneticPr fontId="19"/>
  </si>
  <si>
    <t>施</t>
    <rPh sb="0" eb="1">
      <t>シ</t>
    </rPh>
    <phoneticPr fontId="19"/>
  </si>
  <si>
    <t>労務費</t>
    <rPh sb="0" eb="3">
      <t>ロウムヒ</t>
    </rPh>
    <phoneticPr fontId="19"/>
  </si>
  <si>
    <t>121-02</t>
    <phoneticPr fontId="19"/>
  </si>
  <si>
    <t>仮設に要する外注並びに直傭労務費</t>
    <rPh sb="0" eb="2">
      <t>カセツ</t>
    </rPh>
    <rPh sb="3" eb="4">
      <t>ヨウ</t>
    </rPh>
    <rPh sb="6" eb="8">
      <t>ガイチュウ</t>
    </rPh>
    <rPh sb="8" eb="9">
      <t>ナラ</t>
    </rPh>
    <rPh sb="11" eb="12">
      <t>チョク</t>
    </rPh>
    <rPh sb="12" eb="13">
      <t>ヨウ</t>
    </rPh>
    <rPh sb="13" eb="15">
      <t>ロウム</t>
    </rPh>
    <rPh sb="15" eb="16">
      <t>コウニュウヒ</t>
    </rPh>
    <phoneticPr fontId="19"/>
  </si>
  <si>
    <t>中で、下請費と同一注文書の場合は直接費の</t>
    <rPh sb="9" eb="12">
      <t>チュウモンショ</t>
    </rPh>
    <rPh sb="18" eb="19">
      <t>ヒ</t>
    </rPh>
    <phoneticPr fontId="19"/>
  </si>
  <si>
    <t>機械・運搬費</t>
    <rPh sb="0" eb="2">
      <t>キカイ</t>
    </rPh>
    <rPh sb="3" eb="5">
      <t>ウンパン</t>
    </rPh>
    <rPh sb="5" eb="6">
      <t>ヒ</t>
    </rPh>
    <phoneticPr fontId="19"/>
  </si>
  <si>
    <t>仮設に要する機械費並びにその運搬費</t>
    <rPh sb="0" eb="2">
      <t>カセツ</t>
    </rPh>
    <rPh sb="3" eb="4">
      <t>ヨウ</t>
    </rPh>
    <rPh sb="6" eb="8">
      <t>キカイ</t>
    </rPh>
    <rPh sb="8" eb="9">
      <t>ヒ</t>
    </rPh>
    <rPh sb="9" eb="10">
      <t>ナラ</t>
    </rPh>
    <rPh sb="14" eb="16">
      <t>ウンパン</t>
    </rPh>
    <rPh sb="16" eb="17">
      <t>コウニュウヒ</t>
    </rPh>
    <phoneticPr fontId="19"/>
  </si>
  <si>
    <t>「その他工事費」に計上する。</t>
  </si>
  <si>
    <t>運搬費</t>
    <rPh sb="0" eb="2">
      <t>ウンパン</t>
    </rPh>
    <rPh sb="2" eb="3">
      <t>ヒ</t>
    </rPh>
    <phoneticPr fontId="19"/>
  </si>
  <si>
    <t>121-04</t>
    <phoneticPr fontId="35"/>
  </si>
  <si>
    <t>仮設に要する運搬費</t>
    <rPh sb="0" eb="2">
      <t>カセツ</t>
    </rPh>
    <rPh sb="3" eb="4">
      <t>ヨウ</t>
    </rPh>
    <rPh sb="6" eb="8">
      <t>ウンパン</t>
    </rPh>
    <rPh sb="8" eb="9">
      <t>コウニュウヒ</t>
    </rPh>
    <phoneticPr fontId="19"/>
  </si>
  <si>
    <t>諸口</t>
    <rPh sb="0" eb="1">
      <t>ショ</t>
    </rPh>
    <rPh sb="1" eb="2">
      <t>クチ</t>
    </rPh>
    <phoneticPr fontId="19"/>
  </si>
  <si>
    <t>1102021000</t>
  </si>
  <si>
    <t>121-97</t>
    <phoneticPr fontId="35"/>
  </si>
  <si>
    <t>組立解体費</t>
    <rPh sb="0" eb="2">
      <t>クミタテ</t>
    </rPh>
    <rPh sb="2" eb="4">
      <t>カイタイ</t>
    </rPh>
    <rPh sb="4" eb="5">
      <t>ヒ</t>
    </rPh>
    <phoneticPr fontId="19"/>
  </si>
  <si>
    <t>1103022000</t>
  </si>
  <si>
    <t>131-01</t>
    <phoneticPr fontId="19"/>
  </si>
  <si>
    <t>施工機、プラントの組立解体に要する</t>
    <rPh sb="0" eb="2">
      <t>セコウ</t>
    </rPh>
    <rPh sb="2" eb="3">
      <t>キ</t>
    </rPh>
    <rPh sb="9" eb="11">
      <t>クミタテ</t>
    </rPh>
    <rPh sb="11" eb="13">
      <t>カイタイ</t>
    </rPh>
    <rPh sb="14" eb="15">
      <t>ヨウ</t>
    </rPh>
    <phoneticPr fontId="19"/>
  </si>
  <si>
    <t>下請費の内訳は出来高調書を作成する。</t>
    <rPh sb="0" eb="2">
      <t>シタウケ</t>
    </rPh>
    <rPh sb="2" eb="3">
      <t>ヒ</t>
    </rPh>
    <rPh sb="4" eb="6">
      <t>ウチワケ</t>
    </rPh>
    <rPh sb="7" eb="10">
      <t>デキダカ</t>
    </rPh>
    <rPh sb="10" eb="12">
      <t>チョウショ</t>
    </rPh>
    <rPh sb="13" eb="15">
      <t>サクセイ</t>
    </rPh>
    <phoneticPr fontId="19"/>
  </si>
  <si>
    <t>直</t>
    <rPh sb="0" eb="1">
      <t>チョク</t>
    </rPh>
    <phoneticPr fontId="19"/>
  </si>
  <si>
    <t>労務費、機械費、燃料費等</t>
    <rPh sb="0" eb="3">
      <t>ロウムヒ</t>
    </rPh>
    <rPh sb="4" eb="6">
      <t>キカイ</t>
    </rPh>
    <rPh sb="6" eb="7">
      <t>ヒ</t>
    </rPh>
    <rPh sb="8" eb="11">
      <t>ネンリョウヒ</t>
    </rPh>
    <rPh sb="11" eb="12">
      <t>トウ</t>
    </rPh>
    <phoneticPr fontId="19"/>
  </si>
  <si>
    <t>1103024000</t>
  </si>
  <si>
    <t>131-03</t>
    <phoneticPr fontId="19"/>
  </si>
  <si>
    <t>施工に要する労務費</t>
    <rPh sb="0" eb="2">
      <t>セコウ</t>
    </rPh>
    <rPh sb="3" eb="4">
      <t>ヨウ</t>
    </rPh>
    <rPh sb="6" eb="9">
      <t>ロウムヒ</t>
    </rPh>
    <phoneticPr fontId="19"/>
  </si>
  <si>
    <t>接</t>
    <rPh sb="0" eb="1">
      <t>セツ</t>
    </rPh>
    <phoneticPr fontId="19"/>
  </si>
  <si>
    <t>機械費</t>
    <rPh sb="0" eb="2">
      <t>キカイ</t>
    </rPh>
    <rPh sb="2" eb="3">
      <t>ヒ</t>
    </rPh>
    <phoneticPr fontId="19"/>
  </si>
  <si>
    <t>1103026000</t>
  </si>
  <si>
    <t>131-05</t>
    <phoneticPr fontId="19"/>
  </si>
  <si>
    <t>施工に要する他社機械損料並びに機械</t>
    <rPh sb="0" eb="2">
      <t>セコウ</t>
    </rPh>
    <rPh sb="3" eb="4">
      <t>ヨウ</t>
    </rPh>
    <rPh sb="6" eb="8">
      <t>タシャ</t>
    </rPh>
    <rPh sb="8" eb="10">
      <t>キカイ</t>
    </rPh>
    <rPh sb="10" eb="12">
      <t>ソンリョウ</t>
    </rPh>
    <rPh sb="12" eb="13">
      <t>ナラ</t>
    </rPh>
    <rPh sb="15" eb="17">
      <t>キカイ</t>
    </rPh>
    <phoneticPr fontId="19"/>
  </si>
  <si>
    <t>工</t>
    <rPh sb="0" eb="1">
      <t>コウ</t>
    </rPh>
    <phoneticPr fontId="19"/>
  </si>
  <si>
    <t>リース費</t>
    <rPh sb="3" eb="4">
      <t>ヒ</t>
    </rPh>
    <phoneticPr fontId="19"/>
  </si>
  <si>
    <t>燃料油脂消耗品費</t>
    <rPh sb="0" eb="2">
      <t>ネンリョウ</t>
    </rPh>
    <rPh sb="2" eb="4">
      <t>ユシ</t>
    </rPh>
    <rPh sb="4" eb="6">
      <t>ショウモウ</t>
    </rPh>
    <rPh sb="6" eb="7">
      <t>ヒン</t>
    </rPh>
    <rPh sb="7" eb="8">
      <t>ヒ</t>
    </rPh>
    <phoneticPr fontId="19"/>
  </si>
  <si>
    <t>1103027000</t>
  </si>
  <si>
    <t>131-06</t>
    <phoneticPr fontId="19"/>
  </si>
  <si>
    <t>施工に要する燃料・油脂・消耗品費</t>
    <rPh sb="0" eb="2">
      <t>セコウ</t>
    </rPh>
    <rPh sb="3" eb="4">
      <t>ヨウ</t>
    </rPh>
    <rPh sb="6" eb="8">
      <t>ネンリョウ</t>
    </rPh>
    <rPh sb="9" eb="11">
      <t>ユシ</t>
    </rPh>
    <rPh sb="12" eb="14">
      <t>ショウモウ</t>
    </rPh>
    <rPh sb="14" eb="15">
      <t>ヒン</t>
    </rPh>
    <rPh sb="15" eb="16">
      <t>ヒ</t>
    </rPh>
    <phoneticPr fontId="19"/>
  </si>
  <si>
    <t>)</t>
    <phoneticPr fontId="19"/>
  </si>
  <si>
    <t>1103028000</t>
  </si>
  <si>
    <t>131-07</t>
    <phoneticPr fontId="19"/>
  </si>
  <si>
    <t>機械搬入搬出に要する運搬費並びに</t>
    <rPh sb="0" eb="2">
      <t>キカイ</t>
    </rPh>
    <rPh sb="2" eb="4">
      <t>ハンニュウ</t>
    </rPh>
    <rPh sb="4" eb="6">
      <t>ハンシュツ</t>
    </rPh>
    <rPh sb="7" eb="8">
      <t>ヨウ</t>
    </rPh>
    <rPh sb="10" eb="12">
      <t>ウンパン</t>
    </rPh>
    <rPh sb="12" eb="13">
      <t>ヒ</t>
    </rPh>
    <rPh sb="13" eb="14">
      <t>ナラ</t>
    </rPh>
    <phoneticPr fontId="19"/>
  </si>
  <si>
    <t>下</t>
    <rPh sb="0" eb="1">
      <t>シタ</t>
    </rPh>
    <phoneticPr fontId="19"/>
  </si>
  <si>
    <t>小運搬費</t>
    <rPh sb="0" eb="1">
      <t>ショウ</t>
    </rPh>
    <rPh sb="1" eb="3">
      <t>ウンパン</t>
    </rPh>
    <rPh sb="3" eb="4">
      <t>ヒ</t>
    </rPh>
    <phoneticPr fontId="19"/>
  </si>
  <si>
    <t>その他工事費</t>
    <rPh sb="0" eb="3">
      <t>ソノタ</t>
    </rPh>
    <rPh sb="3" eb="6">
      <t>コウジヒ</t>
    </rPh>
    <phoneticPr fontId="19"/>
  </si>
  <si>
    <t>1103030000</t>
  </si>
  <si>
    <t>131-09</t>
    <phoneticPr fontId="19"/>
  </si>
  <si>
    <t>試験施工、段取替え、仮設工等に要す</t>
    <rPh sb="0" eb="2">
      <t>シケン</t>
    </rPh>
    <rPh sb="2" eb="4">
      <t>セコウ</t>
    </rPh>
    <rPh sb="5" eb="6">
      <t>ダン</t>
    </rPh>
    <rPh sb="6" eb="8">
      <t>トリカ</t>
    </rPh>
    <rPh sb="10" eb="12">
      <t>カセツ</t>
    </rPh>
    <rPh sb="12" eb="13">
      <t>コウ</t>
    </rPh>
    <rPh sb="13" eb="14">
      <t>トウ</t>
    </rPh>
    <rPh sb="15" eb="16">
      <t>ヨウ</t>
    </rPh>
    <phoneticPr fontId="19"/>
  </si>
  <si>
    <t>請</t>
    <rPh sb="0" eb="1">
      <t>ウケ</t>
    </rPh>
    <phoneticPr fontId="19"/>
  </si>
  <si>
    <t>る全ての費用</t>
    <rPh sb="1" eb="2">
      <t>スベ</t>
    </rPh>
    <rPh sb="4" eb="6">
      <t>ヒヨウ</t>
    </rPh>
    <phoneticPr fontId="19"/>
  </si>
  <si>
    <t>管理費</t>
    <rPh sb="0" eb="3">
      <t>カンリヒ</t>
    </rPh>
    <phoneticPr fontId="19"/>
  </si>
  <si>
    <t>1103031000</t>
  </si>
  <si>
    <t>131-10</t>
    <phoneticPr fontId="19"/>
  </si>
  <si>
    <t>着工から完工まで全工期中に要する協</t>
    <rPh sb="0" eb="2">
      <t>チャッコウ</t>
    </rPh>
    <rPh sb="4" eb="6">
      <t>カンコウ</t>
    </rPh>
    <rPh sb="8" eb="9">
      <t>ゼン</t>
    </rPh>
    <rPh sb="9" eb="11">
      <t>コウキ</t>
    </rPh>
    <rPh sb="11" eb="12">
      <t>チュウ</t>
    </rPh>
    <rPh sb="13" eb="14">
      <t>ヨウ</t>
    </rPh>
    <rPh sb="16" eb="17">
      <t>キョウ</t>
    </rPh>
    <phoneticPr fontId="19"/>
  </si>
  <si>
    <t>力会社社員の宿泊、通勤、現場事務所費</t>
    <rPh sb="0" eb="1">
      <t>リキ</t>
    </rPh>
    <rPh sb="1" eb="3">
      <t>カイシャ</t>
    </rPh>
    <rPh sb="3" eb="5">
      <t>シャイン</t>
    </rPh>
    <rPh sb="6" eb="8">
      <t>シュクハク</t>
    </rPh>
    <rPh sb="9" eb="11">
      <t>ツウキン</t>
    </rPh>
    <rPh sb="12" eb="14">
      <t>ゲンバ</t>
    </rPh>
    <rPh sb="14" eb="16">
      <t>ジム</t>
    </rPh>
    <rPh sb="16" eb="17">
      <t>ショ</t>
    </rPh>
    <rPh sb="17" eb="18">
      <t>ヒ</t>
    </rPh>
    <phoneticPr fontId="19"/>
  </si>
  <si>
    <t>（</t>
    <phoneticPr fontId="19"/>
  </si>
  <si>
    <t>外注下請経費</t>
    <rPh sb="0" eb="2">
      <t>ガイチュウ</t>
    </rPh>
    <rPh sb="2" eb="4">
      <t>シタウケ</t>
    </rPh>
    <rPh sb="4" eb="6">
      <t>ケイヒ</t>
    </rPh>
    <phoneticPr fontId="19"/>
  </si>
  <si>
    <t>1103032000</t>
  </si>
  <si>
    <t>経費</t>
    <rPh sb="0" eb="2">
      <t>ケイヒ</t>
    </rPh>
    <phoneticPr fontId="19"/>
  </si>
  <si>
    <t>1103033000</t>
  </si>
  <si>
    <t>131-97</t>
    <phoneticPr fontId="35"/>
  </si>
  <si>
    <t>排泥処理費</t>
    <rPh sb="0" eb="1">
      <t>ハイ</t>
    </rPh>
    <rPh sb="1" eb="2">
      <t>デイ</t>
    </rPh>
    <rPh sb="2" eb="3">
      <t>ショ</t>
    </rPh>
    <rPh sb="3" eb="4">
      <t>リ</t>
    </rPh>
    <rPh sb="4" eb="5">
      <t>ヒ</t>
    </rPh>
    <phoneticPr fontId="19"/>
  </si>
  <si>
    <t>1104034000</t>
  </si>
  <si>
    <t>132-00</t>
    <phoneticPr fontId="19"/>
  </si>
  <si>
    <t>排泥処理に要する費用</t>
    <rPh sb="0" eb="1">
      <t>ハイ</t>
    </rPh>
    <rPh sb="1" eb="2">
      <t>デイ</t>
    </rPh>
    <rPh sb="2" eb="4">
      <t>ショリ</t>
    </rPh>
    <rPh sb="5" eb="6">
      <t>ヨウ</t>
    </rPh>
    <rPh sb="8" eb="10">
      <t>ヒヨウ</t>
    </rPh>
    <phoneticPr fontId="19"/>
  </si>
  <si>
    <t>労務費、機械費、運搬費等</t>
    <rPh sb="8" eb="10">
      <t>ウンパン</t>
    </rPh>
    <rPh sb="10" eb="11">
      <t>ヒ</t>
    </rPh>
    <rPh sb="11" eb="12">
      <t>トウ</t>
    </rPh>
    <phoneticPr fontId="19"/>
  </si>
  <si>
    <t>調査費</t>
    <rPh sb="0" eb="3">
      <t>チョウサヒ</t>
    </rPh>
    <phoneticPr fontId="19"/>
  </si>
  <si>
    <t>1104035000</t>
  </si>
  <si>
    <t>133-00</t>
    <phoneticPr fontId="19"/>
  </si>
  <si>
    <t>調査，試験に要する費用</t>
    <rPh sb="0" eb="2">
      <t>チョウサ</t>
    </rPh>
    <rPh sb="3" eb="5">
      <t>シケン</t>
    </rPh>
    <rPh sb="6" eb="7">
      <t>ヨウ</t>
    </rPh>
    <rPh sb="9" eb="11">
      <t>ヒヨウ</t>
    </rPh>
    <phoneticPr fontId="19"/>
  </si>
  <si>
    <t>土質調査、土質試験、配合試験</t>
    <rPh sb="0" eb="2">
      <t>ドシツ</t>
    </rPh>
    <rPh sb="5" eb="7">
      <t>ドシツ</t>
    </rPh>
    <rPh sb="10" eb="12">
      <t>ハイゴウ</t>
    </rPh>
    <rPh sb="12" eb="14">
      <t>シケン</t>
    </rPh>
    <phoneticPr fontId="19"/>
  </si>
  <si>
    <t>自主検査費、試験器具等の費用等</t>
    <rPh sb="0" eb="2">
      <t>ジシュ</t>
    </rPh>
    <rPh sb="2" eb="4">
      <t>ケンサ</t>
    </rPh>
    <rPh sb="4" eb="5">
      <t>ヒ</t>
    </rPh>
    <rPh sb="6" eb="8">
      <t>シケン</t>
    </rPh>
    <rPh sb="8" eb="10">
      <t>キグ</t>
    </rPh>
    <rPh sb="10" eb="11">
      <t>トウ</t>
    </rPh>
    <rPh sb="12" eb="14">
      <t>ヒヨウ</t>
    </rPh>
    <rPh sb="14" eb="15">
      <t>トウ</t>
    </rPh>
    <phoneticPr fontId="19"/>
  </si>
  <si>
    <t>雑労務費</t>
    <rPh sb="0" eb="1">
      <t>ザツ</t>
    </rPh>
    <rPh sb="1" eb="4">
      <t>ロウムヒ</t>
    </rPh>
    <phoneticPr fontId="19"/>
  </si>
  <si>
    <t>1104036000</t>
  </si>
  <si>
    <t>134-00</t>
    <phoneticPr fontId="19"/>
  </si>
  <si>
    <t>現場管理以外に従事する外注労務費</t>
    <rPh sb="0" eb="2">
      <t>ゲンバ</t>
    </rPh>
    <rPh sb="2" eb="4">
      <t>カンリ</t>
    </rPh>
    <rPh sb="4" eb="6">
      <t>イガイ</t>
    </rPh>
    <rPh sb="7" eb="9">
      <t>ジュウジ</t>
    </rPh>
    <rPh sb="11" eb="13">
      <t>ガイチュウ</t>
    </rPh>
    <rPh sb="13" eb="16">
      <t>ロウムヒ</t>
    </rPh>
    <phoneticPr fontId="19"/>
  </si>
  <si>
    <t>ガードマン、書類・チャート整理要員の費用等</t>
    <rPh sb="6" eb="8">
      <t>ショルイ</t>
    </rPh>
    <rPh sb="13" eb="15">
      <t>セイリ</t>
    </rPh>
    <rPh sb="15" eb="17">
      <t>ヨウイン</t>
    </rPh>
    <rPh sb="18" eb="20">
      <t>ヒヨウ</t>
    </rPh>
    <rPh sb="20" eb="21">
      <t>トウ</t>
    </rPh>
    <phoneticPr fontId="19"/>
  </si>
  <si>
    <t>機械ﾚﾝﾀﾙ料</t>
    <rPh sb="0" eb="2">
      <t>キカイ</t>
    </rPh>
    <rPh sb="6" eb="7">
      <t>リョウ</t>
    </rPh>
    <phoneticPr fontId="19"/>
  </si>
  <si>
    <t>1105037000</t>
  </si>
  <si>
    <t>141-00</t>
    <phoneticPr fontId="19"/>
  </si>
  <si>
    <t>当社負担の機械リース費</t>
    <rPh sb="0" eb="2">
      <t>トウシャ</t>
    </rPh>
    <rPh sb="2" eb="4">
      <t>フタン</t>
    </rPh>
    <rPh sb="5" eb="6">
      <t>キカイ</t>
    </rPh>
    <rPh sb="6" eb="7">
      <t>カイ</t>
    </rPh>
    <rPh sb="10" eb="11">
      <t>ヒ</t>
    </rPh>
    <phoneticPr fontId="19"/>
  </si>
  <si>
    <t>121-03に算入したものを除く</t>
    <rPh sb="7" eb="9">
      <t>サンニュウ</t>
    </rPh>
    <rPh sb="14" eb="15">
      <t>ノゾ</t>
    </rPh>
    <phoneticPr fontId="19"/>
  </si>
  <si>
    <t>機</t>
    <rPh sb="0" eb="1">
      <t>キ</t>
    </rPh>
    <phoneticPr fontId="19"/>
  </si>
  <si>
    <t>1205038000</t>
  </si>
  <si>
    <t>141-01</t>
    <phoneticPr fontId="35"/>
  </si>
  <si>
    <t>芝山工場において使用した機械レンタル料</t>
    <rPh sb="0" eb="2">
      <t>シバヤマ</t>
    </rPh>
    <rPh sb="2" eb="4">
      <t>コウジョウ</t>
    </rPh>
    <rPh sb="8" eb="10">
      <t>シヨウ</t>
    </rPh>
    <rPh sb="12" eb="14">
      <t>キカイ</t>
    </rPh>
    <rPh sb="18" eb="19">
      <t>リョウ</t>
    </rPh>
    <phoneticPr fontId="19"/>
  </si>
  <si>
    <t>1105039000</t>
  </si>
  <si>
    <t>142-00</t>
    <phoneticPr fontId="19"/>
  </si>
  <si>
    <t>1105040000</t>
  </si>
  <si>
    <t>完工高の１％</t>
    <rPh sb="0" eb="2">
      <t>カンコウ</t>
    </rPh>
    <rPh sb="2" eb="3">
      <t>ダカ</t>
    </rPh>
    <phoneticPr fontId="19"/>
  </si>
  <si>
    <t>械</t>
    <rPh sb="0" eb="1">
      <t>カイ</t>
    </rPh>
    <phoneticPr fontId="19"/>
  </si>
  <si>
    <t>1105042000</t>
  </si>
  <si>
    <t>143-01</t>
    <phoneticPr fontId="19"/>
  </si>
  <si>
    <t>現場において発生した機械の維持管理</t>
    <rPh sb="0" eb="2">
      <t>ゲンバ</t>
    </rPh>
    <rPh sb="6" eb="8">
      <t>ハッセイ</t>
    </rPh>
    <rPh sb="10" eb="11">
      <t>キカイ</t>
    </rPh>
    <rPh sb="11" eb="12">
      <t>カイ</t>
    </rPh>
    <rPh sb="13" eb="15">
      <t>イジ</t>
    </rPh>
    <rPh sb="15" eb="17">
      <t>カンリヒ</t>
    </rPh>
    <phoneticPr fontId="19"/>
  </si>
  <si>
    <t>費,破損箇所修理費等</t>
    <rPh sb="2" eb="4">
      <t>ハソン</t>
    </rPh>
    <rPh sb="4" eb="6">
      <t>カショ</t>
    </rPh>
    <rPh sb="6" eb="9">
      <t>シュウリヒ</t>
    </rPh>
    <rPh sb="9" eb="10">
      <t>トウ</t>
    </rPh>
    <phoneticPr fontId="19"/>
  </si>
  <si>
    <t>1105043000</t>
  </si>
  <si>
    <t>芝山工場において発生した費用の内の</t>
    <rPh sb="0" eb="2">
      <t>シバヤマ</t>
    </rPh>
    <rPh sb="2" eb="4">
      <t>コウジョウ</t>
    </rPh>
    <rPh sb="8" eb="10">
      <t>ハッセイ</t>
    </rPh>
    <rPh sb="12" eb="14">
      <t>ヒヨウ</t>
    </rPh>
    <rPh sb="15" eb="16">
      <t>ウチ</t>
    </rPh>
    <phoneticPr fontId="19"/>
  </si>
  <si>
    <t>現場負担額</t>
    <rPh sb="0" eb="2">
      <t>ゲンバ</t>
    </rPh>
    <rPh sb="2" eb="4">
      <t>フタン</t>
    </rPh>
    <rPh sb="4" eb="5">
      <t>ガク</t>
    </rPh>
    <phoneticPr fontId="19"/>
  </si>
  <si>
    <t>清掃費，改造費も含む</t>
    <rPh sb="0" eb="2">
      <t>セイソウ</t>
    </rPh>
    <rPh sb="2" eb="3">
      <t>ヒ</t>
    </rPh>
    <rPh sb="4" eb="6">
      <t>カイゾウ</t>
    </rPh>
    <rPh sb="6" eb="7">
      <t>ヒ</t>
    </rPh>
    <rPh sb="8" eb="9">
      <t>フク</t>
    </rPh>
    <phoneticPr fontId="19"/>
  </si>
  <si>
    <t>整備費（振替口）</t>
    <rPh sb="0" eb="3">
      <t>セイビヒ</t>
    </rPh>
    <rPh sb="4" eb="6">
      <t>フリカエ</t>
    </rPh>
    <rPh sb="6" eb="7">
      <t>クチ</t>
    </rPh>
    <phoneticPr fontId="19"/>
  </si>
  <si>
    <t>1105051000</t>
  </si>
  <si>
    <t>143-90</t>
    <phoneticPr fontId="19"/>
  </si>
  <si>
    <t>芝山工場の整備費振替口</t>
    <rPh sb="0" eb="2">
      <t>シバヤマ</t>
    </rPh>
    <rPh sb="2" eb="4">
      <t>コウジョウ</t>
    </rPh>
    <rPh sb="5" eb="8">
      <t>セイビヒ</t>
    </rPh>
    <rPh sb="8" eb="10">
      <t>フリカエ</t>
    </rPh>
    <rPh sb="10" eb="11">
      <t>クチ</t>
    </rPh>
    <phoneticPr fontId="19"/>
  </si>
  <si>
    <t>機電部のみ使用</t>
    <rPh sb="0" eb="2">
      <t>キデン</t>
    </rPh>
    <rPh sb="2" eb="3">
      <t>ブ</t>
    </rPh>
    <rPh sb="5" eb="7">
      <t>シヨウ</t>
    </rPh>
    <phoneticPr fontId="19"/>
  </si>
  <si>
    <t>1105052000</t>
  </si>
  <si>
    <t>144-00</t>
    <phoneticPr fontId="19"/>
  </si>
  <si>
    <t>施工に要する費用の内，当社負担分</t>
    <rPh sb="0" eb="2">
      <t>セコウ</t>
    </rPh>
    <rPh sb="3" eb="4">
      <t>ヨウ</t>
    </rPh>
    <rPh sb="6" eb="8">
      <t>ヒヨウ</t>
    </rPh>
    <rPh sb="9" eb="10">
      <t>ウチ</t>
    </rPh>
    <rPh sb="11" eb="13">
      <t>トウシャ</t>
    </rPh>
    <rPh sb="13" eb="16">
      <t>フタンブン</t>
    </rPh>
    <phoneticPr fontId="19"/>
  </si>
  <si>
    <t>工具も含む</t>
    <rPh sb="0" eb="2">
      <t>コウグ</t>
    </rPh>
    <rPh sb="3" eb="4">
      <t>フク</t>
    </rPh>
    <phoneticPr fontId="19"/>
  </si>
  <si>
    <t>機械運搬費</t>
    <rPh sb="0" eb="2">
      <t>キカイ</t>
    </rPh>
    <rPh sb="2" eb="4">
      <t>ウンパン</t>
    </rPh>
    <rPh sb="4" eb="5">
      <t>ヒ</t>
    </rPh>
    <phoneticPr fontId="19"/>
  </si>
  <si>
    <t>1105058000</t>
  </si>
  <si>
    <t>145-00</t>
    <phoneticPr fontId="19"/>
  </si>
  <si>
    <t>自社機械並びに当社リース機械の運搬費</t>
    <rPh sb="0" eb="2">
      <t>ジシャ</t>
    </rPh>
    <rPh sb="2" eb="4">
      <t>キカイ</t>
    </rPh>
    <rPh sb="4" eb="5">
      <t>ナラ</t>
    </rPh>
    <rPh sb="7" eb="9">
      <t>トウシャ</t>
    </rPh>
    <rPh sb="12" eb="14">
      <t>キカイ</t>
    </rPh>
    <rPh sb="15" eb="17">
      <t>ウンパン</t>
    </rPh>
    <rPh sb="17" eb="18">
      <t>ヒ</t>
    </rPh>
    <phoneticPr fontId="19"/>
  </si>
  <si>
    <t>施工会社データ入力</t>
    <rPh sb="0" eb="2">
      <t>セコウ</t>
    </rPh>
    <rPh sb="2" eb="4">
      <t>カイシャ</t>
    </rPh>
    <rPh sb="7" eb="9">
      <t>ニュウリョク</t>
    </rPh>
    <phoneticPr fontId="3"/>
  </si>
  <si>
    <t>扱いとなりますのでご留意願います。</t>
    <rPh sb="0" eb="1">
      <t>あつか</t>
    </rPh>
    <rPh sb="10" eb="12">
      <t>りゅうい</t>
    </rPh>
    <rPh sb="12" eb="13">
      <t>ねが</t>
    </rPh>
    <phoneticPr fontId="3" type="Hiragana" alignment="distributed"/>
  </si>
  <si>
    <t>5，</t>
    <phoneticPr fontId="3" type="Hiragana" alignment="distributed"/>
  </si>
  <si>
    <t>但し、３月は決算月となりますので、月末までの締切とし</t>
    <rPh sb="0" eb="1">
      <t>ただ</t>
    </rPh>
    <rPh sb="4" eb="5">
      <t>つき</t>
    </rPh>
    <rPh sb="6" eb="8">
      <t>けっさん</t>
    </rPh>
    <rPh sb="8" eb="9">
      <t>づき</t>
    </rPh>
    <rPh sb="17" eb="19">
      <t>げつまつ</t>
    </rPh>
    <rPh sb="22" eb="23">
      <t>し</t>
    </rPh>
    <rPh sb="23" eb="24">
      <t>き</t>
    </rPh>
    <phoneticPr fontId="3" type="Hiragana" alignment="distributed"/>
  </si>
  <si>
    <t>翌月３日までに請求書を提出願います。</t>
    <rPh sb="0" eb="2">
      <t>よくげつ</t>
    </rPh>
    <rPh sb="3" eb="4">
      <t>ひ</t>
    </rPh>
    <rPh sb="7" eb="9">
      <t>せいきゅう</t>
    </rPh>
    <rPh sb="9" eb="10">
      <t>しょ</t>
    </rPh>
    <rPh sb="11" eb="13">
      <t>ていしゅつ</t>
    </rPh>
    <rPh sb="13" eb="14">
      <t>ねが</t>
    </rPh>
    <phoneticPr fontId="3" type="Hiragana" alignment="distributed"/>
  </si>
  <si>
    <t>上記項目の入力が終わりましたら、請求書用紙シートを印刷してください。</t>
    <rPh sb="0" eb="2">
      <t>ジョウキ</t>
    </rPh>
    <rPh sb="2" eb="4">
      <t>コウモク</t>
    </rPh>
    <rPh sb="5" eb="7">
      <t>ニュウリョク</t>
    </rPh>
    <rPh sb="8" eb="9">
      <t>オ</t>
    </rPh>
    <rPh sb="16" eb="19">
      <t>セイキュウショ</t>
    </rPh>
    <rPh sb="19" eb="21">
      <t>ヨウシ</t>
    </rPh>
    <rPh sb="25" eb="27">
      <t>インサツ</t>
    </rPh>
    <phoneticPr fontId="3"/>
  </si>
  <si>
    <t>請求書の提出</t>
    <rPh sb="0" eb="3">
      <t>セイキュウショ</t>
    </rPh>
    <rPh sb="4" eb="6">
      <t>テイシュツ</t>
    </rPh>
    <phoneticPr fontId="3"/>
  </si>
  <si>
    <t>請求書印刷・提出</t>
    <rPh sb="0" eb="2">
      <t>セイキュウ</t>
    </rPh>
    <rPh sb="2" eb="3">
      <t>ショ</t>
    </rPh>
    <rPh sb="3" eb="5">
      <t>インサツ</t>
    </rPh>
    <rPh sb="6" eb="8">
      <t>テイシュツ</t>
    </rPh>
    <phoneticPr fontId="3"/>
  </si>
  <si>
    <t>101</t>
    <phoneticPr fontId="3"/>
  </si>
  <si>
    <t>0054</t>
    <phoneticPr fontId="3"/>
  </si>
  <si>
    <t>1111111</t>
    <phoneticPr fontId="3"/>
  </si>
  <si>
    <t>印刷は①貴社控②経理部提出用③現場担当者控の３枚が印刷されます。</t>
    <rPh sb="0" eb="2">
      <t>インサツ</t>
    </rPh>
    <rPh sb="8" eb="11">
      <t>ケイリブ</t>
    </rPh>
    <rPh sb="11" eb="13">
      <t>テイシュツ</t>
    </rPh>
    <rPh sb="13" eb="14">
      <t>ヨウ</t>
    </rPh>
    <rPh sb="15" eb="17">
      <t>ゲンバ</t>
    </rPh>
    <rPh sb="17" eb="20">
      <t>タントウシャ</t>
    </rPh>
    <rPh sb="20" eb="21">
      <t>ヒカ</t>
    </rPh>
    <rPh sb="23" eb="24">
      <t>マイ</t>
    </rPh>
    <rPh sb="25" eb="27">
      <t>インサツ</t>
    </rPh>
    <phoneticPr fontId="19"/>
  </si>
  <si>
    <t>工事原価コード</t>
    <rPh sb="0" eb="2">
      <t>こうじ</t>
    </rPh>
    <rPh sb="2" eb="4">
      <t>げんか</t>
    </rPh>
    <phoneticPr fontId="3" type="Hiragana" alignment="distributed"/>
  </si>
  <si>
    <t>部門コード</t>
    <rPh sb="0" eb="2">
      <t>ぶもん</t>
    </rPh>
    <phoneticPr fontId="3" type="Hiragana" alignment="distributed"/>
  </si>
  <si>
    <t>三井住友銀行</t>
    <rPh sb="0" eb="2">
      <t>ミツイ</t>
    </rPh>
    <rPh sb="2" eb="4">
      <t>スミトモ</t>
    </rPh>
    <rPh sb="4" eb="6">
      <t>ギンコウ</t>
    </rPh>
    <phoneticPr fontId="3"/>
  </si>
  <si>
    <t>本店営業部</t>
    <rPh sb="0" eb="2">
      <t>ホンテン</t>
    </rPh>
    <rPh sb="2" eb="4">
      <t>エイギョウ</t>
    </rPh>
    <rPh sb="4" eb="5">
      <t>ブ</t>
    </rPh>
    <phoneticPr fontId="3"/>
  </si>
  <si>
    <t>請求書に「現場稼働時間報告書」の添付をお願い致します。</t>
    <rPh sb="0" eb="2">
      <t>せいきゅう</t>
    </rPh>
    <rPh sb="2" eb="3">
      <t>しょ</t>
    </rPh>
    <rPh sb="5" eb="7">
      <t>げんば</t>
    </rPh>
    <rPh sb="7" eb="9">
      <t>かどう</t>
    </rPh>
    <rPh sb="9" eb="11">
      <t>じかん</t>
    </rPh>
    <rPh sb="11" eb="13">
      <t>ほうこく</t>
    </rPh>
    <rPh sb="13" eb="14">
      <t>しょ</t>
    </rPh>
    <rPh sb="16" eb="18">
      <t>てんぷ</t>
    </rPh>
    <rPh sb="20" eb="21">
      <t>ねが</t>
    </rPh>
    <rPh sb="22" eb="23">
      <t>いた</t>
    </rPh>
    <phoneticPr fontId="3" type="Hiragana" alignment="distributed"/>
  </si>
  <si>
    <t>工事番号</t>
    <rPh sb="0" eb="2">
      <t>コウジ</t>
    </rPh>
    <rPh sb="2" eb="4">
      <t>バンゴウ</t>
    </rPh>
    <phoneticPr fontId="3"/>
  </si>
  <si>
    <t>小野田</t>
    <rPh sb="0" eb="3">
      <t>オノダ</t>
    </rPh>
    <phoneticPr fontId="3"/>
  </si>
  <si>
    <t>契約増減金額</t>
    <rPh sb="0" eb="2">
      <t>けいやく</t>
    </rPh>
    <rPh sb="2" eb="4">
      <t>ぞうげん</t>
    </rPh>
    <rPh sb="4" eb="6">
      <t>きんがく</t>
    </rPh>
    <phoneticPr fontId="3" type="Hiragana" alignment="distributed"/>
  </si>
  <si>
    <t>請求書（②経理部提出用）に貴社印を押印し、（③現場担当者控）の２枚を</t>
    <rPh sb="0" eb="3">
      <t>セイキュウショ</t>
    </rPh>
    <rPh sb="5" eb="8">
      <t>ケイリブ</t>
    </rPh>
    <rPh sb="8" eb="11">
      <t>テイシュツヨウ</t>
    </rPh>
    <rPh sb="13" eb="15">
      <t>キシャ</t>
    </rPh>
    <rPh sb="15" eb="16">
      <t>イン</t>
    </rPh>
    <rPh sb="17" eb="19">
      <t>オウイン</t>
    </rPh>
    <rPh sb="23" eb="25">
      <t>ゲンバ</t>
    </rPh>
    <rPh sb="25" eb="27">
      <t>タントウ</t>
    </rPh>
    <rPh sb="27" eb="28">
      <t>シャ</t>
    </rPh>
    <rPh sb="28" eb="29">
      <t>ヒカ</t>
    </rPh>
    <rPh sb="32" eb="33">
      <t>マイ</t>
    </rPh>
    <phoneticPr fontId="3"/>
  </si>
  <si>
    <t>郵便番号、住所、会社名、取引先コードを入力して下さい。</t>
    <rPh sb="0" eb="4">
      <t>ユウビンバンゴウ</t>
    </rPh>
    <rPh sb="5" eb="7">
      <t>ジュウショ</t>
    </rPh>
    <rPh sb="8" eb="10">
      <t>カイシャ</t>
    </rPh>
    <rPh sb="10" eb="11">
      <t>メイ</t>
    </rPh>
    <rPh sb="12" eb="14">
      <t>トリヒキ</t>
    </rPh>
    <rPh sb="14" eb="15">
      <t>サキ</t>
    </rPh>
    <rPh sb="19" eb="21">
      <t>ニュウリョク</t>
    </rPh>
    <rPh sb="23" eb="24">
      <t>クダ</t>
    </rPh>
    <phoneticPr fontId="19"/>
  </si>
  <si>
    <t>御社の会社データを入力して下さい。</t>
    <rPh sb="0" eb="2">
      <t>オンシャ</t>
    </rPh>
    <rPh sb="3" eb="5">
      <t>カイシャ</t>
    </rPh>
    <rPh sb="9" eb="11">
      <t>ニュウリョク</t>
    </rPh>
    <rPh sb="13" eb="14">
      <t>クダ</t>
    </rPh>
    <phoneticPr fontId="3"/>
  </si>
  <si>
    <t>請求書データ入力</t>
    <rPh sb="0" eb="2">
      <t>セイキュウ</t>
    </rPh>
    <rPh sb="2" eb="3">
      <t>ショ</t>
    </rPh>
    <rPh sb="6" eb="8">
      <t>ニュウリョク</t>
    </rPh>
    <phoneticPr fontId="3"/>
  </si>
  <si>
    <t>請求年月日、工事名、工事番号、弊社現場担当者名、請求NO、請求期間</t>
    <rPh sb="0" eb="2">
      <t>セイキュウ</t>
    </rPh>
    <rPh sb="2" eb="5">
      <t>ネンガッピ</t>
    </rPh>
    <rPh sb="6" eb="8">
      <t>コウジ</t>
    </rPh>
    <rPh sb="8" eb="9">
      <t>メイ</t>
    </rPh>
    <rPh sb="10" eb="12">
      <t>コウジ</t>
    </rPh>
    <rPh sb="12" eb="14">
      <t>バンゴウ</t>
    </rPh>
    <rPh sb="15" eb="17">
      <t>ヘイシャ</t>
    </rPh>
    <rPh sb="17" eb="19">
      <t>ゲンバ</t>
    </rPh>
    <rPh sb="19" eb="22">
      <t>タントウシャ</t>
    </rPh>
    <rPh sb="22" eb="23">
      <t>メイ</t>
    </rPh>
    <rPh sb="24" eb="26">
      <t>セイキュウ</t>
    </rPh>
    <rPh sb="29" eb="31">
      <t>セイキュウ</t>
    </rPh>
    <rPh sb="31" eb="33">
      <t>キカン</t>
    </rPh>
    <phoneticPr fontId="3"/>
  </si>
  <si>
    <t>現場担当者宛にご提出願います。</t>
    <rPh sb="0" eb="2">
      <t>ゲンバ</t>
    </rPh>
    <rPh sb="2" eb="5">
      <t>タントウシャ</t>
    </rPh>
    <rPh sb="5" eb="6">
      <t>アテ</t>
    </rPh>
    <rPh sb="8" eb="10">
      <t>テイシュツ</t>
    </rPh>
    <rPh sb="10" eb="11">
      <t>ネガ</t>
    </rPh>
    <phoneticPr fontId="19"/>
  </si>
  <si>
    <t>③</t>
    <phoneticPr fontId="3"/>
  </si>
  <si>
    <t>その他ご不明な点がございましたら、現場担当者もしくは各事業場へ</t>
    <rPh sb="2" eb="3">
      <t>ホカ</t>
    </rPh>
    <rPh sb="4" eb="6">
      <t>フメイ</t>
    </rPh>
    <rPh sb="7" eb="8">
      <t>テン</t>
    </rPh>
    <rPh sb="17" eb="19">
      <t>ゲンバ</t>
    </rPh>
    <rPh sb="19" eb="22">
      <t>タントウシャ</t>
    </rPh>
    <rPh sb="26" eb="27">
      <t>カク</t>
    </rPh>
    <rPh sb="27" eb="30">
      <t>ジギョウジョウ</t>
    </rPh>
    <phoneticPr fontId="19"/>
  </si>
  <si>
    <t>お問い合わせ下さい。</t>
    <rPh sb="1" eb="2">
      <t>ト</t>
    </rPh>
    <rPh sb="3" eb="4">
      <t>ア</t>
    </rPh>
    <rPh sb="6" eb="7">
      <t>クダ</t>
    </rPh>
    <phoneticPr fontId="19"/>
  </si>
  <si>
    <t>工事番号は、弊社現場担当者へお問合せ願います。</t>
    <rPh sb="2" eb="4">
      <t>バンゴウ</t>
    </rPh>
    <rPh sb="6" eb="8">
      <t>ヘイシャ</t>
    </rPh>
    <rPh sb="8" eb="10">
      <t>ゲンバ</t>
    </rPh>
    <rPh sb="10" eb="13">
      <t>タントウシャ</t>
    </rPh>
    <phoneticPr fontId="3"/>
  </si>
  <si>
    <t>本体金額</t>
    <rPh sb="0" eb="2">
      <t>ホンタイ</t>
    </rPh>
    <rPh sb="2" eb="4">
      <t>キンガク</t>
    </rPh>
    <phoneticPr fontId="3"/>
  </si>
  <si>
    <t>施工費</t>
    <rPh sb="0" eb="2">
      <t>セコウ</t>
    </rPh>
    <rPh sb="2" eb="3">
      <t>ヒ</t>
    </rPh>
    <phoneticPr fontId="3"/>
  </si>
  <si>
    <t>の箇所を入力して下さい。</t>
    <rPh sb="1" eb="3">
      <t>カショ</t>
    </rPh>
    <rPh sb="4" eb="6">
      <t>ニュウリョク</t>
    </rPh>
    <rPh sb="8" eb="9">
      <t>クダ</t>
    </rPh>
    <phoneticPr fontId="3"/>
  </si>
  <si>
    <t>＊</t>
    <phoneticPr fontId="3"/>
  </si>
  <si>
    <t>代表者</t>
    <rPh sb="0" eb="3">
      <t>ダイヒョウシャ</t>
    </rPh>
    <phoneticPr fontId="3"/>
  </si>
  <si>
    <t>都</t>
    <rPh sb="0" eb="1">
      <t>ト</t>
    </rPh>
    <phoneticPr fontId="19"/>
  </si>
  <si>
    <t>区</t>
    <rPh sb="0" eb="1">
      <t>ク</t>
    </rPh>
    <phoneticPr fontId="19"/>
  </si>
  <si>
    <t>工事名：</t>
    <rPh sb="0" eb="3">
      <t>コウジメイ</t>
    </rPh>
    <phoneticPr fontId="19"/>
  </si>
  <si>
    <t>工事</t>
    <rPh sb="0" eb="2">
      <t>コウジ</t>
    </rPh>
    <phoneticPr fontId="19"/>
  </si>
  <si>
    <t>市・町</t>
    <rPh sb="0" eb="1">
      <t>シ</t>
    </rPh>
    <rPh sb="2" eb="3">
      <t>マチ</t>
    </rPh>
    <phoneticPr fontId="19"/>
  </si>
  <si>
    <t>会社名：</t>
    <rPh sb="0" eb="2">
      <t>カイシャ</t>
    </rPh>
    <rPh sb="2" eb="3">
      <t>メイ</t>
    </rPh>
    <phoneticPr fontId="19"/>
  </si>
  <si>
    <t>日付</t>
    <rPh sb="0" eb="2">
      <t>ヒヅケ</t>
    </rPh>
    <phoneticPr fontId="19"/>
  </si>
  <si>
    <t>昼夜</t>
    <rPh sb="0" eb="2">
      <t>チュウヤ</t>
    </rPh>
    <phoneticPr fontId="19"/>
  </si>
  <si>
    <t>人数</t>
    <rPh sb="0" eb="2">
      <t>ニンズウ</t>
    </rPh>
    <phoneticPr fontId="19"/>
  </si>
  <si>
    <t>稼動時間</t>
    <rPh sb="0" eb="2">
      <t>カドウ</t>
    </rPh>
    <rPh sb="2" eb="4">
      <t>ジカン</t>
    </rPh>
    <phoneticPr fontId="19"/>
  </si>
  <si>
    <t>延稼動時間</t>
    <rPh sb="0" eb="1">
      <t>ノ</t>
    </rPh>
    <rPh sb="1" eb="3">
      <t>カドウ</t>
    </rPh>
    <rPh sb="3" eb="5">
      <t>ジカン</t>
    </rPh>
    <phoneticPr fontId="19"/>
  </si>
  <si>
    <t>昼</t>
    <rPh sb="0" eb="1">
      <t>チュウヤ</t>
    </rPh>
    <phoneticPr fontId="19"/>
  </si>
  <si>
    <t>11日</t>
    <rPh sb="0" eb="3">
      <t>１１ニチ</t>
    </rPh>
    <phoneticPr fontId="19"/>
  </si>
  <si>
    <t>21日</t>
    <rPh sb="0" eb="3">
      <t>２１ニチ</t>
    </rPh>
    <phoneticPr fontId="19"/>
  </si>
  <si>
    <t>夜</t>
    <rPh sb="0" eb="1">
      <t>ヨル</t>
    </rPh>
    <phoneticPr fontId="19"/>
  </si>
  <si>
    <t>1日</t>
    <rPh sb="0" eb="2">
      <t>１ニチ</t>
    </rPh>
    <phoneticPr fontId="19"/>
  </si>
  <si>
    <t>22日</t>
    <rPh sb="2" eb="3">
      <t>２２ニチ</t>
    </rPh>
    <phoneticPr fontId="19"/>
  </si>
  <si>
    <t>2日</t>
    <rPh sb="0" eb="2">
      <t>２ニチ</t>
    </rPh>
    <phoneticPr fontId="19"/>
  </si>
  <si>
    <t>12日</t>
  </si>
  <si>
    <t>23日</t>
    <rPh sb="0" eb="3">
      <t>２３ニチ</t>
    </rPh>
    <phoneticPr fontId="19"/>
  </si>
  <si>
    <t>3日</t>
  </si>
  <si>
    <t>13日</t>
  </si>
  <si>
    <t>24日</t>
    <rPh sb="0" eb="3">
      <t>２４ニチ</t>
    </rPh>
    <phoneticPr fontId="19"/>
  </si>
  <si>
    <t>4日</t>
  </si>
  <si>
    <t>14日</t>
  </si>
  <si>
    <t>25日</t>
    <rPh sb="0" eb="3">
      <t>２５ニチ</t>
    </rPh>
    <phoneticPr fontId="19"/>
  </si>
  <si>
    <t>5日</t>
  </si>
  <si>
    <t>15日</t>
  </si>
  <si>
    <t>26日</t>
    <rPh sb="0" eb="3">
      <t>２６ニチ</t>
    </rPh>
    <phoneticPr fontId="19"/>
  </si>
  <si>
    <t>6日</t>
  </si>
  <si>
    <t>16日</t>
  </si>
  <si>
    <t>27日</t>
    <rPh sb="0" eb="3">
      <t>２７ニチ</t>
    </rPh>
    <phoneticPr fontId="19"/>
  </si>
  <si>
    <t>7日</t>
  </si>
  <si>
    <t>17日</t>
  </si>
  <si>
    <t>28日</t>
    <rPh sb="0" eb="3">
      <t>２８ニチ</t>
    </rPh>
    <phoneticPr fontId="19"/>
  </si>
  <si>
    <t>8日</t>
  </si>
  <si>
    <t>18日</t>
  </si>
  <si>
    <t>29日</t>
    <rPh sb="0" eb="3">
      <t>２９ニチ</t>
    </rPh>
    <phoneticPr fontId="19"/>
  </si>
  <si>
    <t>9日</t>
  </si>
  <si>
    <t>19日</t>
  </si>
  <si>
    <t>30日</t>
    <rPh sb="0" eb="3">
      <t>３０ニチ</t>
    </rPh>
    <phoneticPr fontId="19"/>
  </si>
  <si>
    <t>10日</t>
    <rPh sb="0" eb="3">
      <t>２ニチ</t>
    </rPh>
    <phoneticPr fontId="19"/>
  </si>
  <si>
    <t>20日</t>
  </si>
  <si>
    <t>31日</t>
    <rPh sb="0" eb="3">
      <t>３０ニチ</t>
    </rPh>
    <phoneticPr fontId="19"/>
  </si>
  <si>
    <t>人</t>
    <rPh sb="0" eb="1">
      <t>ニン</t>
    </rPh>
    <phoneticPr fontId="19"/>
  </si>
  <si>
    <t>　　合計稼動時間：</t>
    <rPh sb="2" eb="4">
      <t>ゴウケイ</t>
    </rPh>
    <rPh sb="4" eb="6">
      <t>カドウ</t>
    </rPh>
    <rPh sb="6" eb="8">
      <t>ジカン</t>
    </rPh>
    <phoneticPr fontId="19"/>
  </si>
  <si>
    <t>時間</t>
    <rPh sb="0" eb="2">
      <t>ジカン</t>
    </rPh>
    <phoneticPr fontId="19"/>
  </si>
  <si>
    <t>記入例</t>
    <rPh sb="0" eb="2">
      <t>キニュウ</t>
    </rPh>
    <rPh sb="2" eb="3">
      <t>レイ</t>
    </rPh>
    <phoneticPr fontId="19"/>
  </si>
  <si>
    <t>＜6月21日～7月20日＞</t>
    <rPh sb="2" eb="3">
      <t>ガツ</t>
    </rPh>
    <rPh sb="3" eb="6">
      <t>２１ニチ</t>
    </rPh>
    <rPh sb="8" eb="9">
      <t>ガツ</t>
    </rPh>
    <rPh sb="9" eb="12">
      <t>２０ニチ</t>
    </rPh>
    <phoneticPr fontId="19"/>
  </si>
  <si>
    <t>〇　〇　〇　〇</t>
    <phoneticPr fontId="19"/>
  </si>
  <si>
    <t>施工場所：東京</t>
    <rPh sb="0" eb="2">
      <t>セコウ</t>
    </rPh>
    <rPh sb="2" eb="4">
      <t>バショ</t>
    </rPh>
    <rPh sb="5" eb="7">
      <t>トウキョウ</t>
    </rPh>
    <phoneticPr fontId="19"/>
  </si>
  <si>
    <t>県　台東</t>
    <rPh sb="0" eb="1">
      <t>ケン</t>
    </rPh>
    <rPh sb="2" eb="4">
      <t>タイトウ</t>
    </rPh>
    <phoneticPr fontId="19"/>
  </si>
  <si>
    <t>ケミコ担当者：〇　〇</t>
    <rPh sb="3" eb="6">
      <t>タントウシャ</t>
    </rPh>
    <phoneticPr fontId="19"/>
  </si>
  <si>
    <t>工法：　〇　〇　〇</t>
    <rPh sb="0" eb="2">
      <t>コウホウ</t>
    </rPh>
    <phoneticPr fontId="19"/>
  </si>
  <si>
    <t>〇　〇　〇　株式会社</t>
    <rPh sb="6" eb="7">
      <t>カブキ</t>
    </rPh>
    <rPh sb="7" eb="8">
      <t>シキ</t>
    </rPh>
    <rPh sb="8" eb="10">
      <t>ガイシャ</t>
    </rPh>
    <phoneticPr fontId="19"/>
  </si>
  <si>
    <t>　6月</t>
    <rPh sb="2" eb="3">
      <t>ガツ</t>
    </rPh>
    <phoneticPr fontId="19"/>
  </si>
  <si>
    <t>　7月</t>
    <rPh sb="2" eb="3">
      <t>ガツ</t>
    </rPh>
    <phoneticPr fontId="19"/>
  </si>
  <si>
    <t>　　合計人数：</t>
    <rPh sb="2" eb="4">
      <t>ゴウケイ</t>
    </rPh>
    <rPh sb="4" eb="6">
      <t>ニンズウ</t>
    </rPh>
    <phoneticPr fontId="19"/>
  </si>
  <si>
    <t>工事原価コード分類基準（参考資料）</t>
    <rPh sb="0" eb="2">
      <t>コウジ</t>
    </rPh>
    <rPh sb="2" eb="4">
      <t>ゲンカ</t>
    </rPh>
    <rPh sb="7" eb="9">
      <t>ブンルイ</t>
    </rPh>
    <rPh sb="9" eb="11">
      <t>キジュン</t>
    </rPh>
    <rPh sb="12" eb="14">
      <t>サンコウ</t>
    </rPh>
    <rPh sb="14" eb="16">
      <t>シリョウ</t>
    </rPh>
    <phoneticPr fontId="19"/>
  </si>
  <si>
    <t>登録番号</t>
    <rPh sb="0" eb="4">
      <t>トウロクバンゴウ</t>
    </rPh>
    <phoneticPr fontId="3"/>
  </si>
  <si>
    <t>T4011501010012</t>
    <phoneticPr fontId="3"/>
  </si>
  <si>
    <t>適格請求書発行事業者登録番号を入力してください。(インボイス要件）</t>
    <rPh sb="0" eb="2">
      <t>テキカク</t>
    </rPh>
    <rPh sb="2" eb="5">
      <t>セイキュウショ</t>
    </rPh>
    <rPh sb="5" eb="7">
      <t>ハッコウ</t>
    </rPh>
    <rPh sb="7" eb="10">
      <t>ジギョウシャ</t>
    </rPh>
    <rPh sb="10" eb="12">
      <t>トウロク</t>
    </rPh>
    <rPh sb="12" eb="14">
      <t>バンゴウ</t>
    </rPh>
    <rPh sb="15" eb="17">
      <t>ニュウリョク</t>
    </rPh>
    <rPh sb="30" eb="32">
      <t>ヨウケン</t>
    </rPh>
    <phoneticPr fontId="19"/>
  </si>
  <si>
    <t>東京都千代田区神田錦町3-21</t>
    <rPh sb="0" eb="3">
      <t>トウキョウト</t>
    </rPh>
    <rPh sb="3" eb="7">
      <t>チヨダク</t>
    </rPh>
    <rPh sb="7" eb="9">
      <t>カンダ</t>
    </rPh>
    <rPh sb="9" eb="11">
      <t>ニシキマチ</t>
    </rPh>
    <phoneticPr fontId="3"/>
  </si>
  <si>
    <t>小野田ケミコ株式会社</t>
    <rPh sb="0" eb="3">
      <t>オノダ</t>
    </rPh>
    <rPh sb="6" eb="8">
      <t>カブシキ</t>
    </rPh>
    <rPh sb="8" eb="10">
      <t>カイシャ</t>
    </rPh>
    <phoneticPr fontId="3"/>
  </si>
  <si>
    <t>代表取締役　＊＊　＊＊</t>
    <rPh sb="0" eb="2">
      <t>ダイヒョウ</t>
    </rPh>
    <rPh sb="2" eb="3">
      <t>ト</t>
    </rPh>
    <rPh sb="3" eb="4">
      <t>ジマリ</t>
    </rPh>
    <rPh sb="4" eb="5">
      <t>ヤク</t>
    </rPh>
    <phoneticPr fontId="3"/>
  </si>
  <si>
    <t>ＦＡＸ番号</t>
    <rPh sb="3" eb="5">
      <t>バンゴウ</t>
    </rPh>
    <phoneticPr fontId="3"/>
  </si>
  <si>
    <t>０＊－＊＊＊＊－＊＊＊＊</t>
    <phoneticPr fontId="3"/>
  </si>
  <si>
    <t>オノダケミコ(カ</t>
    <phoneticPr fontId="3"/>
  </si>
  <si>
    <t>1007046</t>
    <phoneticPr fontId="3"/>
  </si>
  <si>
    <t>001</t>
    <phoneticPr fontId="3"/>
  </si>
  <si>
    <t>ｵﾉﾀﾞｹﾐｺ(ｶ</t>
    <phoneticPr fontId="3"/>
  </si>
  <si>
    <t>0010</t>
    <phoneticPr fontId="3"/>
  </si>
  <si>
    <t>郵便番号、住所を入力して下さい。</t>
    <rPh sb="0" eb="4">
      <t>ユウビンバンゴウ</t>
    </rPh>
    <rPh sb="5" eb="7">
      <t>ジュウショ</t>
    </rPh>
    <rPh sb="8" eb="10">
      <t>ニュウリョク</t>
    </rPh>
    <rPh sb="12" eb="13">
      <t>クダ</t>
    </rPh>
    <phoneticPr fontId="19"/>
  </si>
  <si>
    <t>社名を入力して下さい。</t>
    <rPh sb="0" eb="2">
      <t>シャメイ</t>
    </rPh>
    <rPh sb="3" eb="5">
      <t>ニュウリョク</t>
    </rPh>
    <rPh sb="7" eb="8">
      <t>クダ</t>
    </rPh>
    <phoneticPr fontId="19"/>
  </si>
  <si>
    <t>代表者役職、氏名を入力して下さい。</t>
    <rPh sb="0" eb="3">
      <t>ダイヒョウシャ</t>
    </rPh>
    <rPh sb="3" eb="5">
      <t>ヤクショク</t>
    </rPh>
    <rPh sb="6" eb="8">
      <t>シメイ</t>
    </rPh>
    <rPh sb="9" eb="11">
      <t>ニュウリョク</t>
    </rPh>
    <rPh sb="13" eb="14">
      <t>クダ</t>
    </rPh>
    <phoneticPr fontId="19"/>
  </si>
  <si>
    <t>電話番号、ＦＡＸ番号入力して下さい。</t>
    <rPh sb="0" eb="4">
      <t>デンワバンゴウ</t>
    </rPh>
    <rPh sb="8" eb="10">
      <t>バンゴウ</t>
    </rPh>
    <rPh sb="10" eb="12">
      <t>ニュウリョク</t>
    </rPh>
    <rPh sb="14" eb="15">
      <t>クダ</t>
    </rPh>
    <phoneticPr fontId="3"/>
  </si>
  <si>
    <r>
      <rPr>
        <sz val="12"/>
        <color indexed="8"/>
        <rFont val="ＭＳ Ｐゴシック"/>
        <family val="3"/>
        <charset val="128"/>
      </rPr>
      <t>御社の振込先情報を入力下さい。</t>
    </r>
    <r>
      <rPr>
        <sz val="12"/>
        <color indexed="10"/>
        <rFont val="ＭＳ Ｐゴシック"/>
        <family val="3"/>
        <charset val="128"/>
      </rPr>
      <t>　　　　　　　　　　　　　　　　　　　　　　　　　　　　　　　　　　　　　　　　　　※当社のシステムに御社の振込先を登録していますので、振込先が変更になる場合は、弊社経理部もしくは請求書提出先の業務部へお知らせ下さい。</t>
    </r>
    <rPh sb="0" eb="2">
      <t>オンシャ</t>
    </rPh>
    <rPh sb="3" eb="4">
      <t>フ</t>
    </rPh>
    <rPh sb="4" eb="5">
      <t>コ</t>
    </rPh>
    <rPh sb="5" eb="6">
      <t>サキ</t>
    </rPh>
    <rPh sb="6" eb="8">
      <t>ジョウホウ</t>
    </rPh>
    <rPh sb="9" eb="11">
      <t>ニュウリョク</t>
    </rPh>
    <rPh sb="11" eb="12">
      <t>クダ</t>
    </rPh>
    <rPh sb="58" eb="60">
      <t>トウシャ</t>
    </rPh>
    <rPh sb="66" eb="68">
      <t>オンシャ</t>
    </rPh>
    <rPh sb="69" eb="71">
      <t>フリコミ</t>
    </rPh>
    <rPh sb="71" eb="72">
      <t>サキ</t>
    </rPh>
    <rPh sb="73" eb="75">
      <t>トウロク</t>
    </rPh>
    <rPh sb="83" eb="86">
      <t>フリコミサキ</t>
    </rPh>
    <rPh sb="87" eb="89">
      <t>ヘンコウ</t>
    </rPh>
    <rPh sb="92" eb="94">
      <t>バアイ</t>
    </rPh>
    <rPh sb="96" eb="98">
      <t>ヘイシャ</t>
    </rPh>
    <rPh sb="98" eb="101">
      <t>ケイリブ</t>
    </rPh>
    <rPh sb="105" eb="108">
      <t>セイキュウショ</t>
    </rPh>
    <rPh sb="108" eb="110">
      <t>テイシュツ</t>
    </rPh>
    <rPh sb="110" eb="111">
      <t>サキ</t>
    </rPh>
    <rPh sb="112" eb="115">
      <t>ギョウムブ</t>
    </rPh>
    <rPh sb="117" eb="118">
      <t>シ</t>
    </rPh>
    <rPh sb="120" eb="121">
      <t>クダ</t>
    </rPh>
    <phoneticPr fontId="19"/>
  </si>
  <si>
    <t>請求年は西暦で入力して下さい。</t>
    <rPh sb="0" eb="2">
      <t>セイキュウ</t>
    </rPh>
    <rPh sb="2" eb="3">
      <t>ネン</t>
    </rPh>
    <rPh sb="4" eb="6">
      <t>セイレキ</t>
    </rPh>
    <rPh sb="7" eb="9">
      <t>ニュウリョク</t>
    </rPh>
    <rPh sb="11" eb="12">
      <t>クダ</t>
    </rPh>
    <phoneticPr fontId="19"/>
  </si>
  <si>
    <t>事業場を入力して下さい。</t>
    <rPh sb="0" eb="3">
      <t>ジギョウジョウ</t>
    </rPh>
    <rPh sb="4" eb="6">
      <t>ニュウリョク</t>
    </rPh>
    <rPh sb="8" eb="9">
      <t>クダ</t>
    </rPh>
    <phoneticPr fontId="19"/>
  </si>
  <si>
    <t>工事番号を入力する場合は弊社担当者へお問合せ下さい。</t>
    <rPh sb="0" eb="2">
      <t>コウジ</t>
    </rPh>
    <rPh sb="2" eb="4">
      <t>バンゴウ</t>
    </rPh>
    <rPh sb="5" eb="7">
      <t>ニュウリョク</t>
    </rPh>
    <rPh sb="9" eb="11">
      <t>バアイ</t>
    </rPh>
    <rPh sb="12" eb="14">
      <t>ヘイシャ</t>
    </rPh>
    <rPh sb="14" eb="17">
      <t>タントウシャ</t>
    </rPh>
    <rPh sb="19" eb="21">
      <t>トイアワ</t>
    </rPh>
    <rPh sb="22" eb="23">
      <t>クダ</t>
    </rPh>
    <phoneticPr fontId="19"/>
  </si>
  <si>
    <t>弊社の工事担当者を入力して下さい。</t>
    <rPh sb="0" eb="2">
      <t>ヘイシャ</t>
    </rPh>
    <rPh sb="3" eb="5">
      <t>コウジ</t>
    </rPh>
    <rPh sb="5" eb="8">
      <t>タントウシャ</t>
    </rPh>
    <rPh sb="9" eb="11">
      <t>ニュウリョク</t>
    </rPh>
    <rPh sb="13" eb="14">
      <t>クダ</t>
    </rPh>
    <phoneticPr fontId="19"/>
  </si>
  <si>
    <t>事業場</t>
    <rPh sb="0" eb="3">
      <t>ジギョウジョウ</t>
    </rPh>
    <phoneticPr fontId="3"/>
  </si>
  <si>
    <t>工事本部</t>
  </si>
  <si>
    <t>河川改修工事</t>
    <rPh sb="0" eb="2">
      <t>カセン</t>
    </rPh>
    <rPh sb="2" eb="4">
      <t>カイシュウ</t>
    </rPh>
    <rPh sb="4" eb="6">
      <t>コウジ</t>
    </rPh>
    <phoneticPr fontId="3"/>
  </si>
  <si>
    <t>KV23050100</t>
    <phoneticPr fontId="3"/>
  </si>
  <si>
    <t>工事担当者</t>
    <rPh sb="0" eb="5">
      <t>コウジタントウシャ</t>
    </rPh>
    <phoneticPr fontId="3"/>
  </si>
  <si>
    <t>請求期間</t>
    <rPh sb="0" eb="2">
      <t>セイキュウ</t>
    </rPh>
    <rPh sb="2" eb="4">
      <t>キカン</t>
    </rPh>
    <phoneticPr fontId="3"/>
  </si>
  <si>
    <t>当初契約金額</t>
    <rPh sb="0" eb="2">
      <t>とうしょ</t>
    </rPh>
    <rPh sb="2" eb="4">
      <t>けいやく</t>
    </rPh>
    <rPh sb="4" eb="6">
      <t>きんがく</t>
    </rPh>
    <phoneticPr fontId="3" type="Hiragana" alignment="distributed"/>
  </si>
  <si>
    <t>式</t>
  </si>
  <si>
    <t>正会員は請求金額に1.5／100を乗じた額</t>
    <rPh sb="0" eb="3">
      <t>せいかいいん</t>
    </rPh>
    <rPh sb="4" eb="6">
      <t>せいきゅう</t>
    </rPh>
    <rPh sb="6" eb="8">
      <t>きんがく</t>
    </rPh>
    <rPh sb="17" eb="18">
      <t>じょう</t>
    </rPh>
    <rPh sb="20" eb="21">
      <t>がく</t>
    </rPh>
    <phoneticPr fontId="3" type="Hiragana" alignment="distributed"/>
  </si>
  <si>
    <t>支払承認印</t>
    <rPh sb="0" eb="2">
      <t>しはらい</t>
    </rPh>
    <rPh sb="2" eb="4">
      <t>しょうにん</t>
    </rPh>
    <rPh sb="4" eb="5">
      <t>じるし</t>
    </rPh>
    <phoneticPr fontId="3" type="Hiragana" alignment="distributed"/>
  </si>
  <si>
    <t>工事番号</t>
    <rPh sb="0" eb="4">
      <t>こうじばんごう</t>
    </rPh>
    <phoneticPr fontId="3" type="Hiragana" alignment="distributed"/>
  </si>
  <si>
    <t>請求金額</t>
    <phoneticPr fontId="3" type="Hiragana" alignment="distributed"/>
  </si>
  <si>
    <t>本体金額</t>
    <rPh sb="0" eb="4">
      <t>ほんたいきんがく</t>
    </rPh>
    <phoneticPr fontId="3" type="Hiragana" alignment="distributed"/>
  </si>
  <si>
    <t>本体金額</t>
    <rPh sb="0" eb="2">
      <t>ほんたい</t>
    </rPh>
    <rPh sb="2" eb="4">
      <t>きんがく</t>
    </rPh>
    <phoneticPr fontId="3" type="Hiragana" alignment="distributed"/>
  </si>
  <si>
    <t>本請求金額より相殺する場合は相殺対象の請求書等を添付の上提出願います。</t>
    <rPh sb="0" eb="1">
      <t>ほん</t>
    </rPh>
    <rPh sb="1" eb="3">
      <t>せいきゅう</t>
    </rPh>
    <rPh sb="3" eb="5">
      <t>きんがく</t>
    </rPh>
    <rPh sb="7" eb="9">
      <t>そうさい</t>
    </rPh>
    <rPh sb="11" eb="13">
      <t>ばあい</t>
    </rPh>
    <rPh sb="14" eb="16">
      <t>そうさい</t>
    </rPh>
    <rPh sb="16" eb="18">
      <t>たいしょう</t>
    </rPh>
    <rPh sb="19" eb="22">
      <t>せいきゅうしょ</t>
    </rPh>
    <rPh sb="22" eb="23">
      <t>とう</t>
    </rPh>
    <rPh sb="24" eb="26">
      <t>てんぷ</t>
    </rPh>
    <rPh sb="27" eb="28">
      <t>うえ</t>
    </rPh>
    <rPh sb="28" eb="30">
      <t>ていしゅつ</t>
    </rPh>
    <rPh sb="30" eb="31">
      <t>ねが</t>
    </rPh>
    <phoneticPr fontId="3" type="Hiragana" alignment="distributed"/>
  </si>
  <si>
    <r>
      <t>弊社が指定した取引先コードを入力して下さい。　　　　　　　　　　　　　　　　　　　　　</t>
    </r>
    <r>
      <rPr>
        <sz val="12"/>
        <color indexed="10"/>
        <rFont val="ＭＳ ゴシック"/>
        <family val="3"/>
        <charset val="128"/>
      </rPr>
      <t>※取引先コードがご不明な場合は、弊社経理部もしくは請求書提出先の業務部あてにお問合せ願います。</t>
    </r>
    <rPh sb="0" eb="2">
      <t>ヘイシャ</t>
    </rPh>
    <rPh sb="3" eb="5">
      <t>シテイ</t>
    </rPh>
    <rPh sb="7" eb="9">
      <t>トリヒキ</t>
    </rPh>
    <rPh sb="9" eb="10">
      <t>サキ</t>
    </rPh>
    <rPh sb="14" eb="16">
      <t>ニュウリョク</t>
    </rPh>
    <rPh sb="18" eb="19">
      <t>クダ</t>
    </rPh>
    <rPh sb="44" eb="47">
      <t>トリヒキサキ</t>
    </rPh>
    <rPh sb="52" eb="54">
      <t>フメイ</t>
    </rPh>
    <rPh sb="55" eb="57">
      <t>バアイ</t>
    </rPh>
    <rPh sb="59" eb="61">
      <t>ヘイシャ</t>
    </rPh>
    <rPh sb="61" eb="64">
      <t>ケイリブ</t>
    </rPh>
    <rPh sb="68" eb="71">
      <t>セイキュウショ</t>
    </rPh>
    <rPh sb="71" eb="74">
      <t>テイシュツサキ</t>
    </rPh>
    <rPh sb="75" eb="77">
      <t>ギョウム</t>
    </rPh>
    <rPh sb="77" eb="78">
      <t>ブ</t>
    </rPh>
    <rPh sb="82" eb="84">
      <t>トイアワ</t>
    </rPh>
    <rPh sb="85" eb="86">
      <t>ネガ</t>
    </rPh>
    <phoneticPr fontId="19"/>
  </si>
  <si>
    <t>消費税率を入力して下さい。（インボイス要件）</t>
    <rPh sb="0" eb="3">
      <t>ショウヒゼイ</t>
    </rPh>
    <rPh sb="3" eb="4">
      <t>リツ</t>
    </rPh>
    <rPh sb="5" eb="7">
      <t>ニュウリョク</t>
    </rPh>
    <rPh sb="9" eb="10">
      <t>クダ</t>
    </rPh>
    <rPh sb="19" eb="21">
      <t>ヨウケン</t>
    </rPh>
    <phoneticPr fontId="19"/>
  </si>
  <si>
    <t>工事名を入力して下さい。</t>
    <rPh sb="0" eb="2">
      <t>コウジ</t>
    </rPh>
    <rPh sb="2" eb="3">
      <t>メイ</t>
    </rPh>
    <rPh sb="4" eb="6">
      <t>ニュウリョク</t>
    </rPh>
    <rPh sb="8" eb="9">
      <t>クダ</t>
    </rPh>
    <phoneticPr fontId="19"/>
  </si>
  <si>
    <t>請求期間を西暦で入力して下さい。</t>
    <rPh sb="0" eb="2">
      <t>セイキュウ</t>
    </rPh>
    <rPh sb="2" eb="4">
      <t>キカン</t>
    </rPh>
    <rPh sb="5" eb="7">
      <t>セイレキ</t>
    </rPh>
    <rPh sb="8" eb="10">
      <t>ニュウリョク</t>
    </rPh>
    <rPh sb="12" eb="13">
      <t>クダ</t>
    </rPh>
    <phoneticPr fontId="19"/>
  </si>
  <si>
    <t>必要に応じて御社の請求管理用に入力下さい。（入力は任意）</t>
    <rPh sb="0" eb="2">
      <t>ヒツヨウ</t>
    </rPh>
    <rPh sb="3" eb="4">
      <t>オウ</t>
    </rPh>
    <rPh sb="6" eb="8">
      <t>オンシャ</t>
    </rPh>
    <rPh sb="9" eb="11">
      <t>セイキュウ</t>
    </rPh>
    <rPh sb="11" eb="13">
      <t>カンリ</t>
    </rPh>
    <rPh sb="13" eb="14">
      <t>ヨウ</t>
    </rPh>
    <rPh sb="15" eb="17">
      <t>ニュウリョク</t>
    </rPh>
    <rPh sb="17" eb="18">
      <t>クダ</t>
    </rPh>
    <rPh sb="22" eb="24">
      <t>ニュウリョク</t>
    </rPh>
    <rPh sb="25" eb="27">
      <t>ニンイ</t>
    </rPh>
    <phoneticPr fontId="19"/>
  </si>
  <si>
    <t>税抜金額</t>
    <rPh sb="0" eb="2">
      <t>ゼイヌ</t>
    </rPh>
    <rPh sb="2" eb="4">
      <t>キンガク</t>
    </rPh>
    <phoneticPr fontId="3"/>
  </si>
  <si>
    <t>当初の契約金額を入力して下さい。</t>
    <rPh sb="0" eb="2">
      <t>トウショ</t>
    </rPh>
    <rPh sb="3" eb="5">
      <t>ケイヤク</t>
    </rPh>
    <rPh sb="5" eb="7">
      <t>キンガク</t>
    </rPh>
    <rPh sb="8" eb="10">
      <t>ニュウリョク</t>
    </rPh>
    <rPh sb="12" eb="13">
      <t>クダ</t>
    </rPh>
    <phoneticPr fontId="19"/>
  </si>
  <si>
    <t>契約金の増減金額を入力して下さい。</t>
    <rPh sb="0" eb="2">
      <t>ケイヤク</t>
    </rPh>
    <rPh sb="2" eb="3">
      <t>キン</t>
    </rPh>
    <rPh sb="4" eb="6">
      <t>ゾウゲン</t>
    </rPh>
    <rPh sb="6" eb="8">
      <t>キンガク</t>
    </rPh>
    <rPh sb="9" eb="11">
      <t>ニュウリョク</t>
    </rPh>
    <rPh sb="13" eb="14">
      <t>クダ</t>
    </rPh>
    <phoneticPr fontId="3"/>
  </si>
  <si>
    <t>前月迄の請求累計額を入力して下さい。</t>
    <rPh sb="0" eb="2">
      <t>ゼンゲツ</t>
    </rPh>
    <rPh sb="2" eb="3">
      <t>マデ</t>
    </rPh>
    <rPh sb="4" eb="6">
      <t>セイキュウ</t>
    </rPh>
    <rPh sb="6" eb="9">
      <t>ルイケイガク</t>
    </rPh>
    <rPh sb="10" eb="12">
      <t>ニュウリョク</t>
    </rPh>
    <rPh sb="14" eb="15">
      <t>クダ</t>
    </rPh>
    <phoneticPr fontId="19"/>
  </si>
  <si>
    <t>当月の請求金額を入力して下さい。</t>
    <rPh sb="0" eb="2">
      <t>トウゲツ</t>
    </rPh>
    <rPh sb="3" eb="5">
      <t>セイキュウ</t>
    </rPh>
    <rPh sb="5" eb="7">
      <t>キンガク</t>
    </rPh>
    <rPh sb="8" eb="10">
      <t>ニュウリョク</t>
    </rPh>
    <rPh sb="12" eb="13">
      <t>クダ</t>
    </rPh>
    <phoneticPr fontId="3"/>
  </si>
  <si>
    <t>インボイス要件を満たした請求書様式に更新致しました。</t>
    <rPh sb="5" eb="7">
      <t>ようけん</t>
    </rPh>
    <rPh sb="8" eb="9">
      <t>み</t>
    </rPh>
    <rPh sb="12" eb="15">
      <t>せいきゅうしょ</t>
    </rPh>
    <rPh sb="15" eb="17">
      <t>ようしき</t>
    </rPh>
    <rPh sb="18" eb="20">
      <t>こうしん</t>
    </rPh>
    <rPh sb="20" eb="21">
      <t>いた</t>
    </rPh>
    <phoneticPr fontId="3" type="Hiragana" alignment="distributed"/>
  </si>
  <si>
    <t>6，</t>
    <phoneticPr fontId="3" type="Hiragana" alignment="distributed"/>
  </si>
  <si>
    <t>請求書の記載方法をよくご確認の上、作成願います。</t>
    <rPh sb="0" eb="3">
      <t>せいきゅうしょ</t>
    </rPh>
    <rPh sb="4" eb="6">
      <t>きさい</t>
    </rPh>
    <rPh sb="6" eb="8">
      <t>ほうほう</t>
    </rPh>
    <rPh sb="12" eb="14">
      <t>かくにん</t>
    </rPh>
    <rPh sb="15" eb="16">
      <t>うえ</t>
    </rPh>
    <rPh sb="17" eb="19">
      <t>さくせい</t>
    </rPh>
    <rPh sb="19" eb="20">
      <t>ねが</t>
    </rPh>
    <phoneticPr fontId="3" type="Hiragana" alignment="distributed"/>
  </si>
  <si>
    <t>初期入力シート</t>
    <rPh sb="0" eb="2">
      <t>ショキ</t>
    </rPh>
    <rPh sb="2" eb="4">
      <t>ニュウリョク</t>
    </rPh>
    <phoneticPr fontId="3"/>
  </si>
  <si>
    <t>入力項目</t>
    <rPh sb="0" eb="2">
      <t>ニュウリョク</t>
    </rPh>
    <rPh sb="2" eb="4">
      <t>コウモク</t>
    </rPh>
    <phoneticPr fontId="3"/>
  </si>
  <si>
    <t>2023年10月1日以降の請求書発行分から御社の登録番号を必ず入力して下さい(インボイス要件）</t>
    <rPh sb="4" eb="5">
      <t>ネン</t>
    </rPh>
    <rPh sb="7" eb="8">
      <t>ガツ</t>
    </rPh>
    <rPh sb="9" eb="10">
      <t>ヒ</t>
    </rPh>
    <rPh sb="10" eb="12">
      <t>イコウ</t>
    </rPh>
    <rPh sb="13" eb="16">
      <t>セイキュウショ</t>
    </rPh>
    <rPh sb="16" eb="18">
      <t>ハッコウ</t>
    </rPh>
    <rPh sb="18" eb="19">
      <t>ブン</t>
    </rPh>
    <rPh sb="21" eb="23">
      <t>オンシャ</t>
    </rPh>
    <rPh sb="24" eb="28">
      <t>トウロクバンゴウ</t>
    </rPh>
    <rPh sb="29" eb="30">
      <t>カナラ</t>
    </rPh>
    <rPh sb="31" eb="33">
      <t>ニュウリョク</t>
    </rPh>
    <rPh sb="35" eb="36">
      <t>クダ</t>
    </rPh>
    <rPh sb="44" eb="46">
      <t>ヨウケン</t>
    </rPh>
    <phoneticPr fontId="3"/>
  </si>
  <si>
    <t>取引先コードがご不明な場合は弊社経理部もしくは請求書提出先の業務部までご問い合わせ願います。</t>
    <rPh sb="0" eb="2">
      <t>トリヒキ</t>
    </rPh>
    <rPh sb="2" eb="3">
      <t>サキ</t>
    </rPh>
    <rPh sb="8" eb="10">
      <t>フメイ</t>
    </rPh>
    <rPh sb="11" eb="13">
      <t>バアイ</t>
    </rPh>
    <rPh sb="14" eb="16">
      <t>ヘイシャ</t>
    </rPh>
    <rPh sb="16" eb="19">
      <t>ケイリブ</t>
    </rPh>
    <rPh sb="23" eb="26">
      <t>セイキュウショ</t>
    </rPh>
    <rPh sb="26" eb="28">
      <t>テイシュツ</t>
    </rPh>
    <rPh sb="28" eb="29">
      <t>サキ</t>
    </rPh>
    <rPh sb="30" eb="33">
      <t>ギョウムブ</t>
    </rPh>
    <rPh sb="36" eb="37">
      <t>ト</t>
    </rPh>
    <rPh sb="38" eb="39">
      <t>ア</t>
    </rPh>
    <rPh sb="41" eb="42">
      <t>ネガ</t>
    </rPh>
    <phoneticPr fontId="3"/>
  </si>
  <si>
    <t>振込銀行データ</t>
    <rPh sb="0" eb="2">
      <t>フリコ</t>
    </rPh>
    <rPh sb="2" eb="4">
      <t>ギンコウ</t>
    </rPh>
    <phoneticPr fontId="3"/>
  </si>
  <si>
    <t>銀行名、統一金融機関ｺｰﾄﾞ、銀行支店名、統一店番号、貴社名、口座名義</t>
    <rPh sb="0" eb="2">
      <t>ギンコウ</t>
    </rPh>
    <rPh sb="2" eb="3">
      <t>メイ</t>
    </rPh>
    <rPh sb="4" eb="6">
      <t>トウイツ</t>
    </rPh>
    <rPh sb="6" eb="8">
      <t>キンユウ</t>
    </rPh>
    <rPh sb="8" eb="10">
      <t>キカン</t>
    </rPh>
    <rPh sb="15" eb="17">
      <t>ギンコウ</t>
    </rPh>
    <rPh sb="17" eb="19">
      <t>シテン</t>
    </rPh>
    <rPh sb="19" eb="20">
      <t>メイ</t>
    </rPh>
    <rPh sb="21" eb="23">
      <t>トウイツ</t>
    </rPh>
    <rPh sb="23" eb="24">
      <t>テン</t>
    </rPh>
    <rPh sb="24" eb="26">
      <t>バンゴウ</t>
    </rPh>
    <rPh sb="27" eb="29">
      <t>キシャ</t>
    </rPh>
    <rPh sb="29" eb="30">
      <t>メイ</t>
    </rPh>
    <rPh sb="31" eb="33">
      <t>コウザ</t>
    </rPh>
    <rPh sb="33" eb="35">
      <t>メイギ</t>
    </rPh>
    <phoneticPr fontId="3"/>
  </si>
  <si>
    <t>口座種類（普通、当座）、口座番号</t>
    <rPh sb="0" eb="2">
      <t>コウザ</t>
    </rPh>
    <rPh sb="2" eb="4">
      <t>シュルイ</t>
    </rPh>
    <rPh sb="5" eb="7">
      <t>フツウ</t>
    </rPh>
    <rPh sb="8" eb="10">
      <t>トウザ</t>
    </rPh>
    <rPh sb="12" eb="14">
      <t>コウザ</t>
    </rPh>
    <rPh sb="14" eb="16">
      <t>バンゴウ</t>
    </rPh>
    <phoneticPr fontId="3"/>
  </si>
  <si>
    <t>振込口座の変更がございましたら、弊社経理部もしくは請求書提出先業務部までご連絡願います。</t>
    <rPh sb="0" eb="2">
      <t>フリコミ</t>
    </rPh>
    <rPh sb="2" eb="4">
      <t>コウザ</t>
    </rPh>
    <rPh sb="5" eb="7">
      <t>ヘンコウ</t>
    </rPh>
    <rPh sb="16" eb="18">
      <t>ヘイシャ</t>
    </rPh>
    <rPh sb="18" eb="21">
      <t>ケイリブ</t>
    </rPh>
    <rPh sb="25" eb="28">
      <t>セイキュウショ</t>
    </rPh>
    <rPh sb="28" eb="30">
      <t>テイシュツ</t>
    </rPh>
    <rPh sb="30" eb="31">
      <t>サキ</t>
    </rPh>
    <rPh sb="31" eb="34">
      <t>ギョウムブ</t>
    </rPh>
    <rPh sb="36" eb="39">
      <t>ゴレンラク</t>
    </rPh>
    <rPh sb="39" eb="40">
      <t>ネガ</t>
    </rPh>
    <phoneticPr fontId="3"/>
  </si>
  <si>
    <t>請求データ入力シート</t>
    <rPh sb="0" eb="2">
      <t>セイキュウ</t>
    </rPh>
    <rPh sb="5" eb="7">
      <t>ニュウリョク</t>
    </rPh>
    <phoneticPr fontId="3"/>
  </si>
  <si>
    <t>請求データ入力</t>
    <rPh sb="0" eb="2">
      <t>セイキュウ</t>
    </rPh>
    <rPh sb="5" eb="7">
      <t>ニュウリョク</t>
    </rPh>
    <phoneticPr fontId="3"/>
  </si>
  <si>
    <t>請求書用紙印刷</t>
    <rPh sb="0" eb="3">
      <t>セイキュウショ</t>
    </rPh>
    <rPh sb="3" eb="5">
      <t>ヨウシ</t>
    </rPh>
    <rPh sb="5" eb="7">
      <t>インサツ</t>
    </rPh>
    <phoneticPr fontId="3"/>
  </si>
  <si>
    <t>注意事項</t>
    <rPh sb="0" eb="2">
      <t>チュウイ</t>
    </rPh>
    <rPh sb="2" eb="4">
      <t>ジコウ</t>
    </rPh>
    <phoneticPr fontId="3"/>
  </si>
  <si>
    <t>データは水色のセルのみ入力して下さい。</t>
    <rPh sb="4" eb="6">
      <t>ミズイロ</t>
    </rPh>
    <rPh sb="11" eb="13">
      <t>ニュウリョク</t>
    </rPh>
    <rPh sb="15" eb="16">
      <t>クダ</t>
    </rPh>
    <phoneticPr fontId="3"/>
  </si>
  <si>
    <t>欄</t>
    <rPh sb="0" eb="1">
      <t>ラン</t>
    </rPh>
    <phoneticPr fontId="3"/>
  </si>
  <si>
    <t>印刷はプリンターによって範囲がずれるので微調整をして印刷して下さい。</t>
    <rPh sb="0" eb="2">
      <t>インサツ</t>
    </rPh>
    <rPh sb="12" eb="14">
      <t>ハンイ</t>
    </rPh>
    <rPh sb="20" eb="23">
      <t>ビチョウセイ</t>
    </rPh>
    <rPh sb="26" eb="28">
      <t>インサツ</t>
    </rPh>
    <rPh sb="30" eb="31">
      <t>クダ</t>
    </rPh>
    <phoneticPr fontId="3"/>
  </si>
  <si>
    <t>（印刷の余白設定・セルの高さを変える等）</t>
    <rPh sb="1" eb="3">
      <t>インサツ</t>
    </rPh>
    <rPh sb="4" eb="6">
      <t>ヨハク</t>
    </rPh>
    <rPh sb="6" eb="8">
      <t>セッテイ</t>
    </rPh>
    <rPh sb="12" eb="13">
      <t>タカ</t>
    </rPh>
    <rPh sb="15" eb="16">
      <t>カ</t>
    </rPh>
    <rPh sb="18" eb="19">
      <t>トウ</t>
    </rPh>
    <phoneticPr fontId="3"/>
  </si>
  <si>
    <t>弊社との契約金額と請求金額を入力願います。</t>
    <rPh sb="0" eb="2">
      <t>ヘイシャ</t>
    </rPh>
    <rPh sb="4" eb="6">
      <t>ケイヤク</t>
    </rPh>
    <rPh sb="6" eb="8">
      <t>キンガク</t>
    </rPh>
    <rPh sb="9" eb="11">
      <t>セイキュウ</t>
    </rPh>
    <rPh sb="11" eb="13">
      <t>キンガク</t>
    </rPh>
    <rPh sb="14" eb="16">
      <t>ニュウリョク</t>
    </rPh>
    <rPh sb="16" eb="17">
      <t>ネガ</t>
    </rPh>
    <phoneticPr fontId="3"/>
  </si>
  <si>
    <t>該当工事の情報を入力願います。</t>
    <rPh sb="0" eb="2">
      <t>ガイトウ</t>
    </rPh>
    <rPh sb="2" eb="4">
      <t>コウジ</t>
    </rPh>
    <rPh sb="5" eb="7">
      <t>ジョウホウ</t>
    </rPh>
    <rPh sb="8" eb="10">
      <t>ニュウリョク</t>
    </rPh>
    <rPh sb="10" eb="11">
      <t>ネガ</t>
    </rPh>
    <phoneticPr fontId="3"/>
  </si>
  <si>
    <t>当初契約金額、契約金増減額、前月迄請求金額、当月請求額、内容</t>
    <rPh sb="0" eb="2">
      <t>トウショ</t>
    </rPh>
    <rPh sb="2" eb="4">
      <t>ケイヤク</t>
    </rPh>
    <rPh sb="4" eb="6">
      <t>キンガク</t>
    </rPh>
    <rPh sb="7" eb="10">
      <t>ケイヤクキン</t>
    </rPh>
    <rPh sb="10" eb="13">
      <t>ゾウゲンガク</t>
    </rPh>
    <rPh sb="28" eb="30">
      <t>ナイヨウ</t>
    </rPh>
    <phoneticPr fontId="3"/>
  </si>
  <si>
    <t>消費税率を入力して下さい。（インボイス要件）</t>
    <rPh sb="0" eb="3">
      <t>ショウヒゼイ</t>
    </rPh>
    <rPh sb="3" eb="4">
      <t>リツ</t>
    </rPh>
    <rPh sb="5" eb="7">
      <t>ニュウリョク</t>
    </rPh>
    <rPh sb="9" eb="10">
      <t>クダ</t>
    </rPh>
    <rPh sb="19" eb="21">
      <t>ヨウケン</t>
    </rPh>
    <phoneticPr fontId="3"/>
  </si>
  <si>
    <t>　※請求書に「場稼働時間報告書」を必ず添付して提出して下さい。</t>
    <rPh sb="2" eb="4">
      <t>セイキュウ</t>
    </rPh>
    <rPh sb="4" eb="5">
      <t>ショ</t>
    </rPh>
    <rPh sb="7" eb="8">
      <t>バ</t>
    </rPh>
    <rPh sb="8" eb="10">
      <t>カドウ</t>
    </rPh>
    <rPh sb="10" eb="12">
      <t>ジカン</t>
    </rPh>
    <rPh sb="12" eb="15">
      <t>ホウコクショ</t>
    </rPh>
    <rPh sb="17" eb="18">
      <t>カナラ</t>
    </rPh>
    <rPh sb="19" eb="21">
      <t>テンプ</t>
    </rPh>
    <rPh sb="23" eb="25">
      <t>テイシュツ</t>
    </rPh>
    <rPh sb="27" eb="28">
      <t>クダ</t>
    </rPh>
    <phoneticPr fontId="3"/>
  </si>
  <si>
    <t>御社の振込先口座の情報を入力願います。</t>
    <rPh sb="0" eb="2">
      <t>オンシャ</t>
    </rPh>
    <rPh sb="3" eb="5">
      <t>フリコミ</t>
    </rPh>
    <rPh sb="5" eb="6">
      <t>サキ</t>
    </rPh>
    <rPh sb="6" eb="8">
      <t>コウザ</t>
    </rPh>
    <rPh sb="9" eb="11">
      <t>ジョウホウ</t>
    </rPh>
    <rPh sb="12" eb="14">
      <t>ニュウリョク</t>
    </rPh>
    <rPh sb="14" eb="15">
      <t>ネガ</t>
    </rPh>
    <phoneticPr fontId="3"/>
  </si>
  <si>
    <t>指定請求書記載方法（施工会社用）</t>
    <rPh sb="0" eb="1">
      <t>ユビ</t>
    </rPh>
    <rPh sb="1" eb="2">
      <t>サダム</t>
    </rPh>
    <rPh sb="2" eb="3">
      <t>ショウ</t>
    </rPh>
    <rPh sb="3" eb="4">
      <t>モトム</t>
    </rPh>
    <rPh sb="4" eb="5">
      <t>ショ</t>
    </rPh>
    <rPh sb="5" eb="7">
      <t>キサイ</t>
    </rPh>
    <rPh sb="7" eb="9">
      <t>ホウホウ</t>
    </rPh>
    <rPh sb="10" eb="12">
      <t>セコウ</t>
    </rPh>
    <rPh sb="12" eb="14">
      <t>カイシャ</t>
    </rPh>
    <rPh sb="14" eb="15">
      <t>ヨウ</t>
    </rPh>
    <rPh sb="15" eb="16">
      <t>シャヨウ</t>
    </rPh>
    <phoneticPr fontId="3"/>
  </si>
  <si>
    <t>消費税(10%)</t>
  </si>
  <si>
    <t>施工費</t>
  </si>
  <si>
    <t>登録番号</t>
  </si>
  <si>
    <t>T4011501010012</t>
  </si>
  <si>
    <t>101</t>
  </si>
  <si>
    <t>0054</t>
  </si>
  <si>
    <t>東京都千代田区神田錦町3-21</t>
  </si>
  <si>
    <t>河川改修工事</t>
  </si>
  <si>
    <t>オノダケミコ(カ</t>
  </si>
  <si>
    <t>（工事担当者　小野田　様）</t>
  </si>
  <si>
    <t>代表取締役　＊＊　＊＊</t>
  </si>
  <si>
    <t>０＊－＊＊＊＊－＊＊＊＊</t>
  </si>
  <si>
    <t>0010</t>
  </si>
  <si>
    <t>100</t>
  </si>
  <si>
    <t>三井住友銀行</t>
  </si>
  <si>
    <t>本店営業部</t>
  </si>
  <si>
    <t>ｵﾉﾀﾞｹﾐｺ(ｶ</t>
  </si>
  <si>
    <t>普通</t>
  </si>
  <si>
    <t>1111111号）</t>
  </si>
  <si>
    <t>1007046001</t>
  </si>
  <si>
    <t>　</t>
  </si>
  <si>
    <t>（工事担当者名　小野田　様）</t>
  </si>
  <si>
    <t/>
  </si>
  <si>
    <t>インボイス要件を満たす指定請求書様式に更新致しました。</t>
    <rPh sb="5" eb="7">
      <t>ようけん</t>
    </rPh>
    <rPh sb="8" eb="9">
      <t>み</t>
    </rPh>
    <rPh sb="11" eb="13">
      <t>してい</t>
    </rPh>
    <rPh sb="13" eb="16">
      <t>せいきゅうしょ</t>
    </rPh>
    <rPh sb="16" eb="18">
      <t>ようしき</t>
    </rPh>
    <rPh sb="19" eb="21">
      <t>こうしん</t>
    </rPh>
    <rPh sb="21" eb="22">
      <t>いた</t>
    </rPh>
    <phoneticPr fontId="3" type="Hiragana" alignment="distributed"/>
  </si>
  <si>
    <t>尚、インボイス未登録のお取引先様は弊社経理部までご連絡下さい。</t>
    <rPh sb="0" eb="1">
      <t>なお</t>
    </rPh>
    <rPh sb="7" eb="10">
      <t>みとうろく</t>
    </rPh>
    <rPh sb="12" eb="15">
      <t>とりひきさき</t>
    </rPh>
    <rPh sb="15" eb="16">
      <t>さま</t>
    </rPh>
    <rPh sb="17" eb="19">
      <t>へいしゃ</t>
    </rPh>
    <rPh sb="19" eb="22">
      <t>けいりぶ</t>
    </rPh>
    <rPh sb="25" eb="27">
      <t>れんらく</t>
    </rPh>
    <rPh sb="27" eb="28">
      <t>くだ</t>
    </rPh>
    <phoneticPr fontId="3" type="Hiragana" alignment="distributed"/>
  </si>
  <si>
    <t>臨時会員は請求金額に3.0／1,000乗じた額</t>
    <rPh sb="0" eb="2">
      <t>りんじ</t>
    </rPh>
    <rPh sb="2" eb="4">
      <t>かいいん</t>
    </rPh>
    <rPh sb="5" eb="7">
      <t>せいきゅう</t>
    </rPh>
    <rPh sb="7" eb="9">
      <t>きんがく</t>
    </rPh>
    <rPh sb="19" eb="20">
      <t>じょう</t>
    </rPh>
    <rPh sb="22" eb="23">
      <t>がく</t>
    </rPh>
    <phoneticPr fontId="3" type="Hiragana" alignment="distributed"/>
  </si>
  <si>
    <t>報告日： 2023年　7月　20日</t>
    <rPh sb="0" eb="2">
      <t>ホウコク</t>
    </rPh>
    <rPh sb="2" eb="3">
      <t>ビ</t>
    </rPh>
    <rPh sb="9" eb="10">
      <t>ネン</t>
    </rPh>
    <rPh sb="12" eb="13">
      <t>ガツ</t>
    </rPh>
    <rPh sb="16" eb="17">
      <t>ニチ</t>
    </rPh>
    <phoneticPr fontId="19"/>
  </si>
  <si>
    <t>　　現場稼動時間報告書（2023年　７月）　</t>
    <rPh sb="2" eb="4">
      <t>ゲンバ</t>
    </rPh>
    <rPh sb="4" eb="6">
      <t>カドウ</t>
    </rPh>
    <rPh sb="6" eb="8">
      <t>ジカン</t>
    </rPh>
    <rPh sb="8" eb="11">
      <t>ホウコクショ</t>
    </rPh>
    <rPh sb="16" eb="17">
      <t>ネン</t>
    </rPh>
    <rPh sb="19" eb="20">
      <t>ガツ</t>
    </rPh>
    <phoneticPr fontId="19"/>
  </si>
  <si>
    <t>担当部署：東京支店　工事部　　</t>
    <rPh sb="0" eb="2">
      <t>タントウ</t>
    </rPh>
    <rPh sb="2" eb="4">
      <t>ブショ</t>
    </rPh>
    <rPh sb="5" eb="7">
      <t>トウキョウ</t>
    </rPh>
    <rPh sb="7" eb="9">
      <t>シテン</t>
    </rPh>
    <rPh sb="10" eb="13">
      <t>コウジブ</t>
    </rPh>
    <phoneticPr fontId="19"/>
  </si>
  <si>
    <t>指定請求書記載方法</t>
    <rPh sb="0" eb="2">
      <t>シテイ</t>
    </rPh>
    <rPh sb="2" eb="5">
      <t>セイキュウショ</t>
    </rPh>
    <rPh sb="5" eb="7">
      <t>キサイ</t>
    </rPh>
    <rPh sb="7" eb="9">
      <t>ホウホウ</t>
    </rPh>
    <phoneticPr fontId="3"/>
  </si>
  <si>
    <t>工事本部(005300)</t>
  </si>
  <si>
    <t>労務費(1102018000)</t>
  </si>
  <si>
    <t>請求書ＮＯ</t>
    <rPh sb="0" eb="2">
      <t>セイキュウ</t>
    </rPh>
    <rPh sb="2" eb="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</si>
</sst>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6" formatCode="&quot;¥&quot;#,##0;[Red]&quot;¥&quot;\-#,##0"/>
    <numFmt numFmtId="43" formatCode="_ * #,##0.00_ ;_ * \-#,##0.00_ ;_ * &quot;-&quot;??_ ;_ @_ "/>
    <numFmt numFmtId="176" formatCode="#,##0.0_ "/>
    <numFmt numFmtId="177" formatCode="#,##0_ "/>
    <numFmt numFmtId="178" formatCode="[$-411]ggge&quot;年&quot;"/>
    <numFmt numFmtId="179" formatCode="#,##0;&quot;▲ &quot;#,##0"/>
    <numFmt numFmtId="180" formatCode="&quot;$&quot;#,##0_);[Red]\(&quot;$&quot;#,##0\)"/>
    <numFmt numFmtId="181" formatCode="\w\w\w"/>
    <numFmt numFmtId="182" formatCode="_-&quot;｣&quot;* #,##0_-;\-&quot;｣&quot;* #,##0_-;_-&quot;｣&quot;* &quot;-&quot;_-;_-@_-"/>
    <numFmt numFmtId="183" formatCode="_-&quot;｣&quot;* #,##0.00_-;\-&quot;｣&quot;* #,##0.00_-;_-&quot;｣&quot;* &quot;-&quot;??_-;_-@_-"/>
    <numFmt numFmtId="184" formatCode="#,##0.0_);[Red]\(#,##0.0\)"/>
    <numFmt numFmtId="185" formatCode="yyyy&quot;年&quot;m&quot;月&quot;d&quot;日&quot;;@"/>
    <numFmt numFmtId="186" formatCode="yyyy&quot;年&quot;"/>
    <numFmt numFmtId="187" formatCode="&quot;¥&quot;#,##0_);[Red]\(&quot;¥&quot;#,##0\)"/>
    <numFmt numFmtId="188" formatCode="yyyy&quot;年&quot;m&quot;月&quot;;@"/>
  </numFmts>
  <fonts count="58">
    <font>
      <sz val="12"/>
      <name val="ＭＳ ゴシック"/>
      <family val="3"/>
      <charset val="128"/>
    </font>
    <font>
      <sz val="12"/>
      <name val="ＭＳ ゴシック"/>
      <family val="3"/>
      <charset val="128"/>
    </font>
    <font>
      <sz val="12"/>
      <name val="ＭＳ ゴシック"/>
      <family val="3"/>
      <charset val="128"/>
    </font>
    <font>
      <sz val="6"/>
      <name val="ＭＳ ゴシック"/>
      <family val="3"/>
      <charset val="128"/>
    </font>
    <font>
      <b/>
      <sz val="20"/>
      <name val="ＭＳ ゴシック"/>
      <family val="3"/>
      <charset val="128"/>
    </font>
    <font>
      <sz val="20"/>
      <name val="ＭＳ ゴシック"/>
      <family val="3"/>
      <charset val="128"/>
    </font>
    <font>
      <b/>
      <sz val="12"/>
      <color indexed="10"/>
      <name val="ＭＳ ゴシック"/>
      <family val="3"/>
      <charset val="128"/>
    </font>
    <font>
      <b/>
      <sz val="18"/>
      <name val="EPSON 太丸ゴシック体Ｂ"/>
      <family val="3"/>
      <charset val="128"/>
    </font>
    <font>
      <b/>
      <sz val="11"/>
      <name val="EPSON 太丸ゴシック体Ｂ"/>
      <family val="3"/>
      <charset val="128"/>
    </font>
    <font>
      <b/>
      <sz val="16"/>
      <name val="ＭＳ Ｐ明朝"/>
      <family val="1"/>
      <charset val="128"/>
    </font>
    <font>
      <sz val="10"/>
      <name val="ＭＳ ゴシック"/>
      <family val="3"/>
      <charset val="128"/>
    </font>
    <font>
      <sz val="18"/>
      <name val="ＭＳ ゴシック"/>
      <family val="3"/>
      <charset val="128"/>
    </font>
    <font>
      <sz val="16"/>
      <name val="ＭＳ ゴシック"/>
      <family val="3"/>
      <charset val="128"/>
    </font>
    <font>
      <sz val="12"/>
      <color indexed="10"/>
      <name val="ＭＳ ゴシック"/>
      <family val="3"/>
      <charset val="128"/>
    </font>
    <font>
      <b/>
      <sz val="16"/>
      <name val="HG正楷書体-PRO"/>
      <family val="4"/>
      <charset val="128"/>
    </font>
    <font>
      <b/>
      <sz val="12"/>
      <name val="HG正楷書体-PRO"/>
      <family val="4"/>
      <charset val="128"/>
    </font>
    <font>
      <b/>
      <sz val="12"/>
      <name val="ＭＳ ゴシック"/>
      <family val="3"/>
      <charset val="128"/>
    </font>
    <font>
      <sz val="14"/>
      <name val="ＭＳ 明朝"/>
      <family val="1"/>
      <charset val="128"/>
    </font>
    <font>
      <sz val="14"/>
      <name val="ＭＳ ゴシック"/>
      <family val="3"/>
      <charset val="128"/>
    </font>
    <font>
      <sz val="6"/>
      <name val="ＭＳ Ｐゴシック"/>
      <family val="3"/>
      <charset val="128"/>
    </font>
    <font>
      <sz val="11"/>
      <name val="ＭＳ Ｐゴシック"/>
      <family val="3"/>
      <charset val="128"/>
    </font>
    <font>
      <sz val="10"/>
      <name val="Arial"/>
      <family val="2"/>
    </font>
    <font>
      <sz val="8"/>
      <name val="Arial"/>
      <family val="2"/>
    </font>
    <font>
      <b/>
      <sz val="12"/>
      <name val="Arial"/>
      <family val="2"/>
    </font>
    <font>
      <sz val="11"/>
      <name val="ＭＳ ゴシック"/>
      <family val="3"/>
      <charset val="128"/>
    </font>
    <font>
      <sz val="8"/>
      <name val="ＭＳ ゴシック"/>
      <family val="3"/>
      <charset val="128"/>
    </font>
    <font>
      <sz val="12"/>
      <name val="HG正楷書体-PRO"/>
      <family val="4"/>
      <charset val="128"/>
    </font>
    <font>
      <sz val="14"/>
      <name val="HG正楷書体-PRO"/>
      <family val="4"/>
      <charset val="128"/>
    </font>
    <font>
      <sz val="13"/>
      <name val="HG正楷書体-PRO"/>
      <family val="4"/>
      <charset val="128"/>
    </font>
    <font>
      <sz val="12"/>
      <name val="ＭＳ 明朝"/>
      <family val="1"/>
      <charset val="128"/>
    </font>
    <font>
      <sz val="11"/>
      <name val="ＭＳ 明朝"/>
      <family val="1"/>
      <charset val="128"/>
    </font>
    <font>
      <sz val="16"/>
      <name val="ＭＳ 明朝"/>
      <family val="1"/>
      <charset val="128"/>
    </font>
    <font>
      <sz val="10"/>
      <name val="ＭＳ 明朝"/>
      <family val="1"/>
      <charset val="128"/>
    </font>
    <font>
      <b/>
      <sz val="11"/>
      <name val="ＭＳ Ｐゴシック"/>
      <family val="3"/>
      <charset val="128"/>
    </font>
    <font>
      <b/>
      <sz val="14"/>
      <name val="ＭＳ 明朝"/>
      <family val="1"/>
      <charset val="128"/>
    </font>
    <font>
      <sz val="6"/>
      <name val="ＭＳ Ｐゴシック"/>
      <family val="3"/>
      <charset val="128"/>
    </font>
    <font>
      <sz val="6"/>
      <name val="ＭＳ Ｐゴシック"/>
      <family val="3"/>
      <charset val="128"/>
    </font>
    <font>
      <sz val="10"/>
      <color indexed="8"/>
      <name val="ＭＳ 明朝"/>
      <family val="1"/>
      <charset val="128"/>
    </font>
    <font>
      <sz val="9"/>
      <name val="ＭＳ 明朝"/>
      <family val="1"/>
      <charset val="128"/>
    </font>
    <font>
      <b/>
      <sz val="11"/>
      <name val="ＭＳ 明朝"/>
      <family val="1"/>
      <charset val="128"/>
    </font>
    <font>
      <b/>
      <sz val="10"/>
      <name val="ＭＳ 明朝"/>
      <family val="1"/>
      <charset val="128"/>
    </font>
    <font>
      <b/>
      <sz val="9"/>
      <name val="ＭＳ 明朝"/>
      <family val="1"/>
      <charset val="128"/>
    </font>
    <font>
      <b/>
      <sz val="11"/>
      <name val="ＭＳ ゴシック"/>
      <family val="3"/>
      <charset val="128"/>
    </font>
    <font>
      <b/>
      <u/>
      <sz val="16"/>
      <name val="ＭＳ 明朝"/>
      <family val="1"/>
      <charset val="128"/>
    </font>
    <font>
      <sz val="20"/>
      <name val="ＭＳ 明朝"/>
      <family val="1"/>
      <charset val="128"/>
    </font>
    <font>
      <sz val="22"/>
      <name val="ＭＳ 明朝"/>
      <family val="1"/>
      <charset val="128"/>
    </font>
    <font>
      <sz val="12"/>
      <color indexed="8"/>
      <name val="ＭＳ Ｐゴシック"/>
      <family val="3"/>
      <charset val="128"/>
    </font>
    <font>
      <sz val="12"/>
      <color indexed="10"/>
      <name val="ＭＳ Ｐゴシック"/>
      <family val="3"/>
      <charset val="128"/>
    </font>
    <font>
      <b/>
      <sz val="9"/>
      <color indexed="81"/>
      <name val="MS P ゴシック"/>
      <family val="3"/>
      <charset val="128"/>
    </font>
    <font>
      <b/>
      <sz val="14"/>
      <name val="ＭＳ ゴシック"/>
      <family val="3"/>
      <charset val="128"/>
    </font>
    <font>
      <sz val="10"/>
      <color theme="1"/>
      <name val="ＭＳ 明朝"/>
      <family val="1"/>
      <charset val="128"/>
    </font>
    <font>
      <sz val="12"/>
      <color rgb="FFFF0000"/>
      <name val="ＭＳ 明朝"/>
      <family val="1"/>
      <charset val="128"/>
    </font>
    <font>
      <sz val="12"/>
      <color rgb="FFFF0000"/>
      <name val="ＭＳ ゴシック"/>
      <family val="3"/>
      <charset val="128"/>
    </font>
    <font>
      <sz val="12"/>
      <color rgb="FFFF0000"/>
      <name val="ＭＳ Ｐゴシック"/>
      <family val="3"/>
      <charset val="128"/>
      <scheme val="minor"/>
    </font>
    <font>
      <sz val="16"/>
      <color rgb="FFFF0000"/>
      <name val="ＭＳ ゴシック"/>
      <family val="3"/>
      <charset val="128"/>
    </font>
    <font>
      <sz val="18"/>
      <color rgb="FFFF0000"/>
      <name val="ＭＳ ゴシック"/>
      <family val="3"/>
      <charset val="128"/>
    </font>
    <font>
      <sz val="12"/>
      <color rgb="FFFF0000"/>
      <name val="ＭＳ Ｐゴシック"/>
      <family val="3"/>
      <charset val="128"/>
    </font>
    <font>
      <sz val="14"/>
      <color theme="1"/>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rgb="FF00FFFF"/>
        <bgColor indexed="64"/>
      </patternFill>
    </fill>
    <fill>
      <patternFill patternType="solid">
        <fgColor rgb="FFFFFF00"/>
        <bgColor indexed="64"/>
      </patternFill>
    </fill>
  </fills>
  <borders count="15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double">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9">
    <xf numFmtId="0" fontId="0" fillId="0" borderId="0"/>
    <xf numFmtId="181" fontId="20" fillId="0" borderId="0" applyFill="0" applyBorder="0" applyAlignment="0"/>
    <xf numFmtId="43" fontId="21" fillId="0" borderId="0" applyFont="0" applyFill="0" applyBorder="0" applyAlignment="0" applyProtection="0"/>
    <xf numFmtId="182" fontId="21" fillId="0" borderId="0" applyFont="0" applyFill="0" applyBorder="0" applyAlignment="0" applyProtection="0"/>
    <xf numFmtId="183" fontId="21" fillId="0" borderId="0" applyFont="0" applyFill="0" applyBorder="0" applyAlignment="0" applyProtection="0"/>
    <xf numFmtId="38" fontId="22" fillId="2" borderId="0" applyNumberFormat="0" applyBorder="0" applyAlignment="0" applyProtection="0"/>
    <xf numFmtId="0" fontId="23" fillId="0" borderId="1" applyNumberFormat="0" applyAlignment="0" applyProtection="0">
      <alignment horizontal="left" vertical="center"/>
    </xf>
    <xf numFmtId="0" fontId="23" fillId="0" borderId="2">
      <alignment horizontal="left" vertical="center"/>
    </xf>
    <xf numFmtId="10" fontId="22" fillId="3" borderId="3" applyNumberFormat="0" applyBorder="0" applyAlignment="0" applyProtection="0"/>
    <xf numFmtId="180" fontId="20" fillId="0" borderId="0"/>
    <xf numFmtId="0" fontId="21" fillId="0" borderId="0"/>
    <xf numFmtId="10" fontId="21" fillId="0" borderId="0" applyFont="0" applyFill="0" applyBorder="0" applyAlignment="0" applyProtection="0"/>
    <xf numFmtId="9" fontId="20" fillId="0" borderId="0" applyFont="0" applyFill="0" applyBorder="0" applyAlignment="0" applyProtection="0">
      <alignment vertical="center"/>
    </xf>
    <xf numFmtId="38" fontId="2" fillId="0" borderId="0" applyFont="0" applyFill="0" applyBorder="0" applyAlignment="0" applyProtection="0"/>
    <xf numFmtId="38" fontId="20" fillId="0" borderId="0" applyFont="0" applyFill="0" applyBorder="0" applyAlignment="0" applyProtection="0">
      <alignment vertical="center"/>
    </xf>
    <xf numFmtId="0" fontId="20" fillId="0" borderId="0">
      <alignment vertical="center"/>
    </xf>
    <xf numFmtId="0" fontId="20" fillId="0" borderId="0"/>
    <xf numFmtId="0" fontId="24" fillId="0" borderId="0"/>
    <xf numFmtId="0" fontId="17" fillId="0" borderId="0"/>
  </cellStyleXfs>
  <cellXfs count="776">
    <xf numFmtId="0" fontId="0" fillId="0" borderId="0" xfId="0"/>
    <xf numFmtId="0" fontId="0" fillId="0" borderId="0" xfId="0" applyAlignment="1">
      <alignment horizontal="distributed"/>
    </xf>
    <xf numFmtId="0" fontId="0" fillId="0" borderId="0" xfId="0" applyAlignment="1">
      <alignment horizontal="center"/>
    </xf>
    <xf numFmtId="58" fontId="0" fillId="0" borderId="0" xfId="0" applyNumberFormat="1"/>
    <xf numFmtId="58" fontId="0" fillId="0" borderId="4" xfId="0" applyNumberFormat="1" applyBorder="1"/>
    <xf numFmtId="0" fontId="10" fillId="0" borderId="0" xfId="0" applyFont="1" applyAlignment="1">
      <alignment horizontal="right"/>
    </xf>
    <xf numFmtId="0" fontId="10" fillId="0" borderId="0" xfId="0" applyFont="1" applyAlignment="1">
      <alignment horizontal="center"/>
    </xf>
    <xf numFmtId="0" fontId="10" fillId="0" borderId="0" xfId="0" applyFont="1"/>
    <xf numFmtId="0" fontId="11" fillId="0" borderId="0" xfId="0" applyFont="1"/>
    <xf numFmtId="178" fontId="11" fillId="0" borderId="0" xfId="0" applyNumberFormat="1" applyFont="1"/>
    <xf numFmtId="49" fontId="11" fillId="0" borderId="0" xfId="0" applyNumberFormat="1" applyFont="1" applyAlignment="1">
      <alignment horizontal="center"/>
    </xf>
    <xf numFmtId="0" fontId="7" fillId="0" borderId="0" xfId="0" applyFont="1" applyAlignment="1">
      <alignment horizontal="distributed"/>
    </xf>
    <xf numFmtId="0" fontId="8" fillId="0" borderId="0" xfId="0" applyFont="1" applyAlignment="1">
      <alignment horizontal="distributed"/>
    </xf>
    <xf numFmtId="0" fontId="2" fillId="0" borderId="0" xfId="0" applyFont="1"/>
    <xf numFmtId="0" fontId="10" fillId="0" borderId="0" xfId="0" applyFont="1" applyAlignment="1">
      <alignment horizontal="distributed"/>
    </xf>
    <xf numFmtId="0" fontId="2" fillId="0" borderId="0" xfId="0" applyFont="1" applyAlignment="1">
      <alignment horizontal="distributed"/>
    </xf>
    <xf numFmtId="0" fontId="13" fillId="0" borderId="0" xfId="0" applyFont="1"/>
    <xf numFmtId="0" fontId="2" fillId="0" borderId="0" xfId="0" applyFont="1" applyAlignment="1">
      <alignment horizontal="center"/>
    </xf>
    <xf numFmtId="0" fontId="0" fillId="0" borderId="0" xfId="0" applyAlignment="1">
      <alignment horizontal="distributed" vertical="center"/>
    </xf>
    <xf numFmtId="0" fontId="18" fillId="0" borderId="0" xfId="0" applyFont="1"/>
    <xf numFmtId="0" fontId="0" fillId="0" borderId="3" xfId="0" applyBorder="1" applyAlignment="1">
      <alignment horizontal="distributed"/>
    </xf>
    <xf numFmtId="0" fontId="0" fillId="0" borderId="5" xfId="0" applyBorder="1" applyAlignment="1">
      <alignment horizontal="distributed" vertical="center"/>
    </xf>
    <xf numFmtId="0" fontId="0" fillId="0" borderId="3" xfId="0" applyBorder="1" applyAlignment="1">
      <alignment horizontal="distributed" vertical="center"/>
    </xf>
    <xf numFmtId="0" fontId="0" fillId="0" borderId="5" xfId="0" applyBorder="1" applyAlignment="1">
      <alignment horizontal="distributed"/>
    </xf>
    <xf numFmtId="0" fontId="0" fillId="0" borderId="6" xfId="0" applyBorder="1" applyAlignment="1">
      <alignment horizontal="distributed"/>
    </xf>
    <xf numFmtId="0" fontId="0" fillId="0" borderId="7" xfId="0" applyBorder="1" applyAlignment="1">
      <alignment horizontal="distributed"/>
    </xf>
    <xf numFmtId="0" fontId="0" fillId="0" borderId="8" xfId="0"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distributed" vertical="center"/>
    </xf>
    <xf numFmtId="0" fontId="0" fillId="0" borderId="10" xfId="0" applyBorder="1" applyAlignment="1">
      <alignment vertical="center"/>
    </xf>
    <xf numFmtId="0" fontId="0" fillId="0" borderId="10" xfId="0" applyBorder="1"/>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distributed"/>
    </xf>
    <xf numFmtId="0" fontId="0" fillId="0" borderId="15" xfId="0" applyBorder="1"/>
    <xf numFmtId="0" fontId="0" fillId="0" borderId="5" xfId="0" applyBorder="1" applyAlignment="1">
      <alignment vertical="center"/>
    </xf>
    <xf numFmtId="0" fontId="0" fillId="0" borderId="16" xfId="0" applyBorder="1" applyAlignment="1">
      <alignment vertical="center"/>
    </xf>
    <xf numFmtId="176" fontId="0" fillId="0" borderId="17" xfId="0" applyNumberFormat="1" applyBorder="1" applyAlignment="1">
      <alignment horizontal="center" vertical="center"/>
    </xf>
    <xf numFmtId="184" fontId="0" fillId="0" borderId="3" xfId="0" applyNumberFormat="1" applyBorder="1" applyAlignment="1">
      <alignment horizontal="center" vertical="center"/>
    </xf>
    <xf numFmtId="0" fontId="0" fillId="0" borderId="7" xfId="0" applyBorder="1" applyAlignment="1">
      <alignment horizontal="distributed" vertical="center"/>
    </xf>
    <xf numFmtId="176" fontId="0" fillId="0" borderId="18" xfId="0" applyNumberFormat="1" applyBorder="1" applyAlignment="1">
      <alignment horizontal="center" vertical="center"/>
    </xf>
    <xf numFmtId="184" fontId="0" fillId="0" borderId="7" xfId="0" applyNumberFormat="1" applyBorder="1" applyAlignment="1">
      <alignment horizontal="center" vertical="center"/>
    </xf>
    <xf numFmtId="0" fontId="0" fillId="0" borderId="6" xfId="0" applyBorder="1" applyAlignment="1">
      <alignment horizontal="distributed" vertical="center"/>
    </xf>
    <xf numFmtId="176" fontId="0" fillId="0" borderId="19" xfId="0" applyNumberFormat="1" applyBorder="1" applyAlignment="1">
      <alignment horizontal="center" vertical="center"/>
    </xf>
    <xf numFmtId="184" fontId="0" fillId="0" borderId="6" xfId="0" applyNumberFormat="1" applyBorder="1" applyAlignment="1">
      <alignment horizontal="center" vertical="center"/>
    </xf>
    <xf numFmtId="176" fontId="0" fillId="0" borderId="20" xfId="0" applyNumberFormat="1" applyBorder="1" applyAlignment="1">
      <alignment horizontal="center" vertical="center"/>
    </xf>
    <xf numFmtId="176" fontId="0" fillId="0" borderId="5" xfId="0" applyNumberFormat="1" applyBorder="1" applyAlignment="1">
      <alignment horizontal="center" vertical="center"/>
    </xf>
    <xf numFmtId="176" fontId="0" fillId="0" borderId="3" xfId="0" applyNumberFormat="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176" fontId="0" fillId="0" borderId="22" xfId="0" applyNumberFormat="1" applyBorder="1" applyAlignment="1">
      <alignment horizontal="center" vertical="center"/>
    </xf>
    <xf numFmtId="5" fontId="2" fillId="0" borderId="0" xfId="0" applyNumberFormat="1" applyFont="1" applyAlignment="1">
      <alignment horizontal="distributed" vertical="center"/>
    </xf>
    <xf numFmtId="0" fontId="0" fillId="0" borderId="23" xfId="0" applyBorder="1" applyAlignment="1">
      <alignment vertical="center"/>
    </xf>
    <xf numFmtId="0" fontId="10" fillId="0" borderId="0" xfId="0" applyFont="1" applyAlignment="1">
      <alignment vertical="center"/>
    </xf>
    <xf numFmtId="0" fontId="3" fillId="0" borderId="0" xfId="0" applyFont="1" applyAlignment="1">
      <alignment vertical="center"/>
    </xf>
    <xf numFmtId="0" fontId="0" fillId="4" borderId="4" xfId="0" applyFill="1" applyBorder="1" applyProtection="1">
      <protection locked="0"/>
    </xf>
    <xf numFmtId="49" fontId="0" fillId="4" borderId="4" xfId="0" applyNumberFormat="1" applyFill="1" applyBorder="1" applyProtection="1">
      <protection locked="0"/>
    </xf>
    <xf numFmtId="176" fontId="0" fillId="0" borderId="17" xfId="0" applyNumberFormat="1" applyBorder="1" applyAlignment="1">
      <alignment horizontal="center"/>
    </xf>
    <xf numFmtId="176" fontId="0" fillId="0" borderId="3" xfId="0" applyNumberFormat="1" applyBorder="1" applyAlignment="1">
      <alignment horizontal="center"/>
    </xf>
    <xf numFmtId="176" fontId="0" fillId="0" borderId="5" xfId="0" applyNumberFormat="1" applyBorder="1" applyAlignment="1">
      <alignment horizontal="center"/>
    </xf>
    <xf numFmtId="184" fontId="0" fillId="0" borderId="3" xfId="0" applyNumberFormat="1" applyBorder="1" applyAlignment="1">
      <alignment horizontal="center"/>
    </xf>
    <xf numFmtId="184" fontId="0" fillId="0" borderId="7" xfId="0" applyNumberFormat="1" applyBorder="1" applyAlignment="1">
      <alignment horizontal="center"/>
    </xf>
    <xf numFmtId="184" fontId="0" fillId="0" borderId="6" xfId="0" applyNumberFormat="1" applyBorder="1" applyAlignment="1">
      <alignment horizontal="center"/>
    </xf>
    <xf numFmtId="176" fontId="0" fillId="0" borderId="18" xfId="0" applyNumberFormat="1" applyBorder="1" applyAlignment="1">
      <alignment horizontal="center"/>
    </xf>
    <xf numFmtId="176" fontId="0" fillId="0" borderId="19" xfId="0" applyNumberFormat="1" applyBorder="1" applyAlignment="1">
      <alignment horizont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distributed" vertical="center"/>
    </xf>
    <xf numFmtId="176" fontId="0" fillId="0" borderId="27" xfId="0" applyNumberFormat="1" applyBorder="1" applyAlignment="1">
      <alignment horizontal="center"/>
    </xf>
    <xf numFmtId="0" fontId="27" fillId="0" borderId="0" xfId="0" applyFont="1" applyAlignment="1">
      <alignment horizontal="distributed" justifyLastLine="1"/>
    </xf>
    <xf numFmtId="0" fontId="26" fillId="0" borderId="0" xfId="0" applyFont="1"/>
    <xf numFmtId="0" fontId="26" fillId="0" borderId="0" xfId="0" applyFont="1" applyAlignment="1">
      <alignment horizontal="right"/>
    </xf>
    <xf numFmtId="0" fontId="0" fillId="0" borderId="3" xfId="0" applyBorder="1" applyAlignment="1">
      <alignment horizontal="distributed" vertical="center" justifyLastLine="1"/>
    </xf>
    <xf numFmtId="49" fontId="0" fillId="4" borderId="4" xfId="0" applyNumberFormat="1" applyFill="1" applyBorder="1" applyAlignment="1" applyProtection="1">
      <alignment horizontal="center"/>
      <protection locked="0"/>
    </xf>
    <xf numFmtId="0" fontId="0" fillId="0" borderId="0" xfId="0" applyProtection="1">
      <protection locked="0"/>
    </xf>
    <xf numFmtId="0" fontId="1" fillId="0" borderId="0" xfId="0" applyFont="1"/>
    <xf numFmtId="176" fontId="0" fillId="0" borderId="27" xfId="0" applyNumberFormat="1" applyBorder="1" applyAlignment="1">
      <alignment horizontal="center" vertical="center"/>
    </xf>
    <xf numFmtId="0" fontId="0" fillId="0" borderId="20"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28" xfId="0" applyBorder="1" applyAlignment="1">
      <alignment horizontal="distributed" vertical="center" justifyLastLine="1"/>
    </xf>
    <xf numFmtId="0" fontId="29" fillId="0" borderId="0" xfId="0" applyFont="1"/>
    <xf numFmtId="0" fontId="10" fillId="0" borderId="0" xfId="0" applyFont="1" applyAlignment="1">
      <alignment horizontal="left" vertical="center"/>
    </xf>
    <xf numFmtId="0" fontId="10" fillId="0" borderId="29" xfId="0" applyFont="1" applyBorder="1" applyAlignment="1">
      <alignment vertical="center"/>
    </xf>
    <xf numFmtId="0" fontId="10" fillId="0" borderId="0" xfId="0" applyFont="1" applyAlignment="1">
      <alignment horizontal="right" vertical="center"/>
    </xf>
    <xf numFmtId="49" fontId="2" fillId="0" borderId="0" xfId="0" applyNumberFormat="1" applyFont="1"/>
    <xf numFmtId="0" fontId="20" fillId="0" borderId="0" xfId="16" applyAlignment="1">
      <alignment horizontal="center" vertical="center"/>
    </xf>
    <xf numFmtId="0" fontId="20" fillId="0" borderId="0" xfId="16" applyAlignment="1">
      <alignment vertical="center"/>
    </xf>
    <xf numFmtId="0" fontId="34" fillId="0" borderId="0" xfId="16" applyFont="1" applyAlignment="1">
      <alignment horizontal="right" vertical="center"/>
    </xf>
    <xf numFmtId="0" fontId="30" fillId="0" borderId="3" xfId="16" applyFont="1" applyBorder="1" applyAlignment="1">
      <alignment horizontal="center" vertical="center"/>
    </xf>
    <xf numFmtId="0" fontId="30" fillId="0" borderId="30" xfId="16" applyFont="1" applyBorder="1" applyAlignment="1">
      <alignment horizontal="center" vertical="center"/>
    </xf>
    <xf numFmtId="0" fontId="30" fillId="0" borderId="18" xfId="16" applyFont="1" applyBorder="1" applyAlignment="1">
      <alignment horizontal="center" vertical="center"/>
    </xf>
    <xf numFmtId="0" fontId="30" fillId="0" borderId="31" xfId="16" applyFont="1" applyBorder="1" applyAlignment="1">
      <alignment horizontal="center" vertical="center"/>
    </xf>
    <xf numFmtId="0" fontId="32" fillId="0" borderId="31" xfId="16" applyFont="1" applyBorder="1" applyAlignment="1">
      <alignment vertical="center"/>
    </xf>
    <xf numFmtId="0" fontId="50" fillId="0" borderId="32" xfId="16" applyFont="1" applyBorder="1" applyAlignment="1">
      <alignment vertical="center"/>
    </xf>
    <xf numFmtId="0" fontId="30" fillId="0" borderId="33" xfId="16" applyFont="1" applyBorder="1" applyAlignment="1">
      <alignment horizontal="center" vertical="center"/>
    </xf>
    <xf numFmtId="0" fontId="30" fillId="0" borderId="32" xfId="16" applyFont="1" applyBorder="1" applyAlignment="1">
      <alignment horizontal="center" vertical="center"/>
    </xf>
    <xf numFmtId="0" fontId="32" fillId="0" borderId="32" xfId="16" applyFont="1" applyBorder="1" applyAlignment="1">
      <alignment vertical="center"/>
    </xf>
    <xf numFmtId="0" fontId="32" fillId="0" borderId="5" xfId="16" applyFont="1" applyBorder="1" applyAlignment="1">
      <alignment vertical="center"/>
    </xf>
    <xf numFmtId="0" fontId="32" fillId="0" borderId="7" xfId="16" applyFont="1" applyBorder="1" applyAlignment="1">
      <alignment vertical="center"/>
    </xf>
    <xf numFmtId="0" fontId="32" fillId="0" borderId="34" xfId="16" applyFont="1" applyBorder="1" applyAlignment="1">
      <alignment vertical="center"/>
    </xf>
    <xf numFmtId="0" fontId="32" fillId="0" borderId="35" xfId="16" applyFont="1" applyBorder="1" applyAlignment="1">
      <alignment vertical="center"/>
    </xf>
    <xf numFmtId="49" fontId="32" fillId="0" borderId="32" xfId="16" applyNumberFormat="1" applyFont="1" applyBorder="1" applyAlignment="1">
      <alignment vertical="center"/>
    </xf>
    <xf numFmtId="0" fontId="30" fillId="0" borderId="16" xfId="16" applyFont="1" applyBorder="1" applyAlignment="1">
      <alignment horizontal="center" vertical="center"/>
    </xf>
    <xf numFmtId="0" fontId="30" fillId="0" borderId="34" xfId="16" applyFont="1" applyBorder="1" applyAlignment="1">
      <alignment horizontal="center" vertical="center"/>
    </xf>
    <xf numFmtId="0" fontId="30" fillId="0" borderId="35" xfId="16" applyFont="1" applyBorder="1" applyAlignment="1">
      <alignment horizontal="center" vertical="center"/>
    </xf>
    <xf numFmtId="0" fontId="32" fillId="0" borderId="30" xfId="16" applyFont="1" applyBorder="1" applyAlignment="1">
      <alignment vertical="center"/>
    </xf>
    <xf numFmtId="0" fontId="30" fillId="0" borderId="0" xfId="16" applyFont="1" applyAlignment="1">
      <alignment horizontal="center" vertical="center"/>
    </xf>
    <xf numFmtId="0" fontId="30" fillId="0" borderId="8" xfId="16" applyFont="1" applyBorder="1" applyAlignment="1">
      <alignment horizontal="center" vertical="center"/>
    </xf>
    <xf numFmtId="0" fontId="30" fillId="0" borderId="5" xfId="16" applyFont="1" applyBorder="1" applyAlignment="1">
      <alignment horizontal="center" vertical="center"/>
    </xf>
    <xf numFmtId="0" fontId="20" fillId="0" borderId="9" xfId="16" applyBorder="1" applyAlignment="1">
      <alignment horizontal="center" vertical="center"/>
    </xf>
    <xf numFmtId="0" fontId="32" fillId="0" borderId="9" xfId="16" applyFont="1" applyBorder="1" applyAlignment="1">
      <alignment vertical="center"/>
    </xf>
    <xf numFmtId="0" fontId="30" fillId="0" borderId="0" xfId="16" applyFont="1" applyAlignment="1">
      <alignment vertical="center"/>
    </xf>
    <xf numFmtId="0" fontId="20" fillId="0" borderId="18" xfId="16" applyBorder="1" applyAlignment="1">
      <alignment horizontal="center" vertical="center"/>
    </xf>
    <xf numFmtId="0" fontId="20" fillId="0" borderId="31" xfId="16" applyBorder="1" applyAlignment="1">
      <alignment horizontal="center" vertical="center"/>
    </xf>
    <xf numFmtId="0" fontId="20" fillId="0" borderId="31" xfId="16" applyBorder="1" applyAlignment="1">
      <alignment vertical="center"/>
    </xf>
    <xf numFmtId="0" fontId="20" fillId="0" borderId="34" xfId="16" applyBorder="1" applyAlignment="1">
      <alignment horizontal="center" vertical="center"/>
    </xf>
    <xf numFmtId="0" fontId="20" fillId="0" borderId="34" xfId="16" applyBorder="1" applyAlignment="1">
      <alignment vertical="center"/>
    </xf>
    <xf numFmtId="0" fontId="20" fillId="0" borderId="30" xfId="16" applyBorder="1" applyAlignment="1">
      <alignment horizontal="center" vertical="center"/>
    </xf>
    <xf numFmtId="0" fontId="20" fillId="0" borderId="30" xfId="16" applyBorder="1" applyAlignment="1">
      <alignment vertical="center"/>
    </xf>
    <xf numFmtId="0" fontId="20" fillId="0" borderId="32" xfId="16" applyBorder="1" applyAlignment="1">
      <alignment horizontal="center" vertical="center"/>
    </xf>
    <xf numFmtId="0" fontId="32" fillId="0" borderId="2" xfId="16" applyFont="1" applyBorder="1" applyAlignment="1">
      <alignment vertical="center"/>
    </xf>
    <xf numFmtId="0" fontId="20" fillId="0" borderId="3" xfId="16" applyBorder="1" applyAlignment="1">
      <alignment vertical="center"/>
    </xf>
    <xf numFmtId="0" fontId="32" fillId="0" borderId="8" xfId="16" applyFont="1" applyBorder="1" applyAlignment="1">
      <alignment vertical="center"/>
    </xf>
    <xf numFmtId="0" fontId="30" fillId="0" borderId="33" xfId="16" applyFont="1" applyBorder="1" applyAlignment="1">
      <alignment vertical="center"/>
    </xf>
    <xf numFmtId="0" fontId="30" fillId="0" borderId="18" xfId="16" applyFont="1" applyBorder="1" applyAlignment="1">
      <alignment vertical="center"/>
    </xf>
    <xf numFmtId="0" fontId="30" fillId="0" borderId="16" xfId="16" applyFont="1" applyBorder="1" applyAlignment="1">
      <alignment vertical="center"/>
    </xf>
    <xf numFmtId="0" fontId="30" fillId="0" borderId="17" xfId="16" applyFont="1" applyBorder="1" applyAlignment="1">
      <alignment vertical="center"/>
    </xf>
    <xf numFmtId="0" fontId="38" fillId="0" borderId="17" xfId="16" applyFont="1" applyBorder="1" applyAlignment="1">
      <alignment vertical="center"/>
    </xf>
    <xf numFmtId="0" fontId="30" fillId="0" borderId="36" xfId="16" applyFont="1" applyBorder="1" applyAlignment="1">
      <alignment horizontal="center" vertical="center"/>
    </xf>
    <xf numFmtId="0" fontId="20" fillId="0" borderId="37" xfId="16" applyBorder="1" applyAlignment="1">
      <alignment horizontal="center" vertical="center"/>
    </xf>
    <xf numFmtId="0" fontId="20" fillId="0" borderId="38" xfId="16" applyBorder="1" applyAlignment="1">
      <alignment horizontal="center" vertical="center"/>
    </xf>
    <xf numFmtId="0" fontId="20" fillId="0" borderId="39" xfId="16" applyBorder="1" applyAlignment="1">
      <alignment horizontal="center" vertical="center"/>
    </xf>
    <xf numFmtId="0" fontId="20" fillId="0" borderId="40" xfId="16" applyBorder="1" applyAlignment="1">
      <alignment horizontal="center" vertical="center"/>
    </xf>
    <xf numFmtId="0" fontId="39" fillId="0" borderId="41" xfId="16" applyFont="1" applyBorder="1" applyAlignment="1">
      <alignment horizontal="center" vertical="center"/>
    </xf>
    <xf numFmtId="0" fontId="39" fillId="0" borderId="42" xfId="16" applyFont="1" applyBorder="1" applyAlignment="1">
      <alignment horizontal="center" vertical="center"/>
    </xf>
    <xf numFmtId="0" fontId="40" fillId="0" borderId="43" xfId="16" applyFont="1" applyBorder="1" applyAlignment="1">
      <alignment vertical="center"/>
    </xf>
    <xf numFmtId="0" fontId="33" fillId="0" borderId="44" xfId="16" applyFont="1" applyBorder="1" applyAlignment="1">
      <alignment horizontal="center" vertical="center"/>
    </xf>
    <xf numFmtId="0" fontId="33" fillId="0" borderId="42" xfId="16" applyFont="1" applyBorder="1" applyAlignment="1">
      <alignment horizontal="center" vertical="center"/>
    </xf>
    <xf numFmtId="0" fontId="40" fillId="0" borderId="27" xfId="16" applyFont="1" applyBorder="1" applyAlignment="1">
      <alignment vertical="center"/>
    </xf>
    <xf numFmtId="0" fontId="39" fillId="0" borderId="45" xfId="16" applyFont="1" applyBorder="1" applyAlignment="1">
      <alignment horizontal="center" vertical="center"/>
    </xf>
    <xf numFmtId="0" fontId="39" fillId="0" borderId="32" xfId="16" applyFont="1" applyBorder="1" applyAlignment="1">
      <alignment horizontal="center" vertical="center"/>
    </xf>
    <xf numFmtId="0" fontId="39" fillId="0" borderId="0" xfId="16" applyFont="1" applyAlignment="1">
      <alignment vertical="center"/>
    </xf>
    <xf numFmtId="0" fontId="33" fillId="0" borderId="37" xfId="16" applyFont="1" applyBorder="1" applyAlignment="1">
      <alignment horizontal="center" vertical="center"/>
    </xf>
    <xf numFmtId="0" fontId="33" fillId="0" borderId="32" xfId="16" applyFont="1" applyBorder="1" applyAlignment="1">
      <alignment horizontal="center" vertical="center"/>
    </xf>
    <xf numFmtId="0" fontId="40" fillId="0" borderId="35" xfId="16" applyFont="1" applyBorder="1" applyAlignment="1">
      <alignment vertical="center"/>
    </xf>
    <xf numFmtId="0" fontId="40" fillId="0" borderId="29" xfId="16" applyFont="1" applyBorder="1" applyAlignment="1">
      <alignment vertical="center"/>
    </xf>
    <xf numFmtId="0" fontId="39" fillId="0" borderId="8" xfId="16" applyFont="1" applyBorder="1" applyAlignment="1">
      <alignment vertical="center"/>
    </xf>
    <xf numFmtId="0" fontId="33" fillId="0" borderId="38" xfId="16" applyFont="1" applyBorder="1" applyAlignment="1">
      <alignment horizontal="center" vertical="center"/>
    </xf>
    <xf numFmtId="0" fontId="33" fillId="0" borderId="34" xfId="16" applyFont="1" applyBorder="1" applyAlignment="1">
      <alignment horizontal="center" vertical="center"/>
    </xf>
    <xf numFmtId="0" fontId="40" fillId="0" borderId="5" xfId="16" applyFont="1" applyBorder="1" applyAlignment="1">
      <alignment vertical="center"/>
    </xf>
    <xf numFmtId="0" fontId="40" fillId="0" borderId="2" xfId="16" applyFont="1" applyBorder="1" applyAlignment="1">
      <alignment vertical="center"/>
    </xf>
    <xf numFmtId="0" fontId="33" fillId="0" borderId="39" xfId="16" applyFont="1" applyBorder="1" applyAlignment="1">
      <alignment horizontal="center" vertical="center"/>
    </xf>
    <xf numFmtId="0" fontId="33" fillId="0" borderId="30" xfId="16" applyFont="1" applyBorder="1" applyAlignment="1">
      <alignment horizontal="center" vertical="center"/>
    </xf>
    <xf numFmtId="0" fontId="40" fillId="0" borderId="3" xfId="16" applyFont="1" applyBorder="1" applyAlignment="1">
      <alignment vertical="center"/>
    </xf>
    <xf numFmtId="0" fontId="39" fillId="0" borderId="35" xfId="16" applyFont="1" applyBorder="1" applyAlignment="1">
      <alignment horizontal="center" vertical="center"/>
    </xf>
    <xf numFmtId="0" fontId="40" fillId="0" borderId="8" xfId="16" applyFont="1" applyBorder="1" applyAlignment="1">
      <alignment vertical="center"/>
    </xf>
    <xf numFmtId="0" fontId="40" fillId="0" borderId="46" xfId="16" applyFont="1" applyBorder="1" applyAlignment="1">
      <alignment vertical="center"/>
    </xf>
    <xf numFmtId="0" fontId="39" fillId="0" borderId="34" xfId="16" applyFont="1" applyBorder="1" applyAlignment="1">
      <alignment horizontal="center" vertical="center"/>
    </xf>
    <xf numFmtId="0" fontId="40" fillId="0" borderId="47" xfId="16" applyFont="1" applyBorder="1" applyAlignment="1">
      <alignment vertical="center"/>
    </xf>
    <xf numFmtId="0" fontId="40" fillId="0" borderId="0" xfId="16" applyFont="1" applyAlignment="1">
      <alignment vertical="center"/>
    </xf>
    <xf numFmtId="0" fontId="39" fillId="0" borderId="32" xfId="16" applyFont="1" applyBorder="1" applyAlignment="1">
      <alignment horizontal="left" vertical="center" textRotation="90"/>
    </xf>
    <xf numFmtId="0" fontId="39" fillId="0" borderId="35" xfId="16" applyFont="1" applyBorder="1" applyAlignment="1">
      <alignment horizontal="left" vertical="center" textRotation="90"/>
    </xf>
    <xf numFmtId="0" fontId="39" fillId="0" borderId="48" xfId="16" applyFont="1" applyBorder="1" applyAlignment="1">
      <alignment horizontal="center" vertical="center"/>
    </xf>
    <xf numFmtId="0" fontId="40" fillId="0" borderId="49" xfId="16" applyFont="1" applyBorder="1" applyAlignment="1">
      <alignment vertical="center"/>
    </xf>
    <xf numFmtId="0" fontId="33" fillId="0" borderId="50" xfId="16" applyFont="1" applyBorder="1" applyAlignment="1">
      <alignment horizontal="center" vertical="center"/>
    </xf>
    <xf numFmtId="0" fontId="33" fillId="0" borderId="51" xfId="16" applyFont="1" applyBorder="1" applyAlignment="1">
      <alignment horizontal="center" vertical="center"/>
    </xf>
    <xf numFmtId="0" fontId="40" fillId="0" borderId="14" xfId="16" applyFont="1" applyBorder="1" applyAlignment="1">
      <alignment vertical="center"/>
    </xf>
    <xf numFmtId="0" fontId="39" fillId="0" borderId="51" xfId="16" applyFont="1" applyBorder="1" applyAlignment="1">
      <alignment horizontal="left" vertical="center" textRotation="90"/>
    </xf>
    <xf numFmtId="0" fontId="40" fillId="0" borderId="52" xfId="16" applyFont="1" applyBorder="1" applyAlignment="1">
      <alignment vertical="center"/>
    </xf>
    <xf numFmtId="0" fontId="29" fillId="0" borderId="0" xfId="0" applyFont="1" applyAlignment="1">
      <alignment horizontal="right"/>
    </xf>
    <xf numFmtId="0" fontId="51" fillId="0" borderId="0" xfId="0" applyFont="1"/>
    <xf numFmtId="0" fontId="29" fillId="4" borderId="4" xfId="0" applyFont="1" applyFill="1" applyBorder="1" applyProtection="1">
      <protection locked="0"/>
    </xf>
    <xf numFmtId="0" fontId="41" fillId="0" borderId="53" xfId="16" applyFont="1" applyBorder="1" applyAlignment="1">
      <alignment vertical="center"/>
    </xf>
    <xf numFmtId="0" fontId="41" fillId="0" borderId="29" xfId="16" applyFont="1" applyBorder="1" applyAlignment="1">
      <alignment vertical="center"/>
    </xf>
    <xf numFmtId="0" fontId="41" fillId="0" borderId="46" xfId="16" applyFont="1" applyBorder="1" applyAlignment="1">
      <alignment vertical="center"/>
    </xf>
    <xf numFmtId="0" fontId="42" fillId="0" borderId="37" xfId="0" applyFont="1" applyBorder="1" applyAlignment="1">
      <alignment horizontal="center" vertical="center"/>
    </xf>
    <xf numFmtId="49" fontId="42" fillId="0" borderId="40" xfId="0" applyNumberFormat="1" applyFont="1" applyBorder="1" applyAlignment="1">
      <alignment horizontal="center" vertical="center"/>
    </xf>
    <xf numFmtId="49" fontId="42" fillId="0" borderId="38" xfId="0" applyNumberFormat="1" applyFont="1" applyBorder="1" applyAlignment="1">
      <alignment horizontal="center" vertical="center"/>
    </xf>
    <xf numFmtId="49" fontId="42" fillId="0" borderId="37" xfId="0" applyNumberFormat="1" applyFont="1" applyBorder="1" applyAlignment="1">
      <alignment horizontal="center" vertical="center"/>
    </xf>
    <xf numFmtId="0" fontId="0" fillId="0" borderId="0" xfId="0" applyAlignment="1">
      <alignment vertical="center"/>
    </xf>
    <xf numFmtId="179" fontId="0" fillId="0" borderId="54" xfId="0" applyNumberFormat="1" applyBorder="1" applyAlignment="1">
      <alignment horizontal="right" vertical="center"/>
    </xf>
    <xf numFmtId="0" fontId="29" fillId="0" borderId="0" xfId="0" applyFont="1" applyAlignment="1">
      <alignment horizontal="center"/>
    </xf>
    <xf numFmtId="179" fontId="0" fillId="0" borderId="9" xfId="0" applyNumberFormat="1" applyBorder="1" applyAlignment="1">
      <alignment horizontal="right" vertical="center"/>
    </xf>
    <xf numFmtId="179" fontId="0" fillId="0" borderId="2" xfId="0" applyNumberFormat="1" applyBorder="1" applyAlignment="1">
      <alignment horizontal="right" vertical="center"/>
    </xf>
    <xf numFmtId="179" fontId="0" fillId="0" borderId="20" xfId="0" applyNumberFormat="1" applyBorder="1" applyAlignment="1">
      <alignment horizontal="right" vertical="center"/>
    </xf>
    <xf numFmtId="179" fontId="0" fillId="0" borderId="8" xfId="0" applyNumberFormat="1" applyBorder="1" applyAlignment="1">
      <alignment horizontal="right" vertical="center"/>
    </xf>
    <xf numFmtId="179" fontId="0" fillId="0" borderId="24" xfId="0" applyNumberFormat="1" applyBorder="1" applyAlignment="1">
      <alignment horizontal="right" vertical="center"/>
    </xf>
    <xf numFmtId="0" fontId="52" fillId="0" borderId="0" xfId="0" applyFont="1"/>
    <xf numFmtId="179" fontId="0" fillId="0" borderId="2" xfId="0" applyNumberFormat="1" applyBorder="1" applyAlignment="1">
      <alignment horizontal="right"/>
    </xf>
    <xf numFmtId="179" fontId="0" fillId="0" borderId="24" xfId="0" applyNumberFormat="1" applyBorder="1" applyAlignment="1">
      <alignment horizontal="right"/>
    </xf>
    <xf numFmtId="179" fontId="0" fillId="0" borderId="9" xfId="0" applyNumberFormat="1" applyBorder="1" applyAlignment="1">
      <alignment horizontal="right"/>
    </xf>
    <xf numFmtId="179" fontId="0" fillId="0" borderId="25" xfId="0" applyNumberFormat="1" applyBorder="1" applyAlignment="1">
      <alignment horizontal="right"/>
    </xf>
    <xf numFmtId="0" fontId="51" fillId="0" borderId="0" xfId="0" applyFont="1" applyAlignment="1">
      <alignment horizontal="right"/>
    </xf>
    <xf numFmtId="0" fontId="29" fillId="0" borderId="55" xfId="0" applyFont="1" applyBorder="1"/>
    <xf numFmtId="0" fontId="29" fillId="0" borderId="29" xfId="0" applyFont="1" applyBorder="1"/>
    <xf numFmtId="0" fontId="29" fillId="0" borderId="13" xfId="0" applyFont="1" applyBorder="1"/>
    <xf numFmtId="0" fontId="29" fillId="0" borderId="49" xfId="0" applyFont="1" applyBorder="1"/>
    <xf numFmtId="0" fontId="29" fillId="0" borderId="52" xfId="0" applyFont="1" applyBorder="1"/>
    <xf numFmtId="0" fontId="52" fillId="0" borderId="0" xfId="0" applyFont="1" applyAlignment="1">
      <alignment horizontal="right"/>
    </xf>
    <xf numFmtId="179" fontId="0" fillId="0" borderId="8" xfId="0" applyNumberFormat="1" applyBorder="1" applyAlignment="1">
      <alignment horizontal="right"/>
    </xf>
    <xf numFmtId="0" fontId="30" fillId="0" borderId="0" xfId="17" applyFont="1"/>
    <xf numFmtId="0" fontId="30" fillId="0" borderId="29" xfId="17" applyFont="1" applyBorder="1" applyAlignment="1">
      <alignment horizontal="center"/>
    </xf>
    <xf numFmtId="0" fontId="30" fillId="0" borderId="23" xfId="17" applyFont="1" applyBorder="1" applyAlignment="1">
      <alignment horizontal="center"/>
    </xf>
    <xf numFmtId="0" fontId="30" fillId="0" borderId="56" xfId="17" applyFont="1" applyBorder="1" applyAlignment="1">
      <alignment horizontal="center"/>
    </xf>
    <xf numFmtId="0" fontId="44" fillId="0" borderId="0" xfId="17" applyFont="1"/>
    <xf numFmtId="0" fontId="45" fillId="0" borderId="0" xfId="17" applyFont="1"/>
    <xf numFmtId="0" fontId="44" fillId="0" borderId="29" xfId="17" applyFont="1" applyBorder="1"/>
    <xf numFmtId="0" fontId="44" fillId="0" borderId="45" xfId="17" applyFont="1" applyBorder="1"/>
    <xf numFmtId="0" fontId="31" fillId="0" borderId="0" xfId="17" applyFont="1" applyAlignment="1">
      <alignment horizontal="center"/>
    </xf>
    <xf numFmtId="0" fontId="31" fillId="0" borderId="29" xfId="17" applyFont="1" applyBorder="1" applyAlignment="1">
      <alignment horizontal="center"/>
    </xf>
    <xf numFmtId="0" fontId="31" fillId="0" borderId="48" xfId="17" applyFont="1" applyBorder="1" applyAlignment="1">
      <alignment horizontal="center"/>
    </xf>
    <xf numFmtId="0" fontId="31" fillId="0" borderId="52" xfId="17" applyFont="1" applyBorder="1" applyAlignment="1">
      <alignment horizontal="center"/>
    </xf>
    <xf numFmtId="0" fontId="30" fillId="0" borderId="0" xfId="17" applyFont="1" applyAlignment="1">
      <alignment horizontal="left"/>
    </xf>
    <xf numFmtId="0" fontId="29" fillId="0" borderId="8" xfId="17" applyFont="1" applyBorder="1"/>
    <xf numFmtId="0" fontId="29" fillId="0" borderId="0" xfId="17" applyFont="1"/>
    <xf numFmtId="0" fontId="29" fillId="0" borderId="8" xfId="17" applyFont="1" applyBorder="1" applyAlignment="1">
      <alignment horizontal="left"/>
    </xf>
    <xf numFmtId="0" fontId="30" fillId="0" borderId="57" xfId="17" applyFont="1" applyBorder="1" applyAlignment="1">
      <alignment horizontal="center"/>
    </xf>
    <xf numFmtId="0" fontId="30" fillId="0" borderId="58" xfId="17" applyFont="1" applyBorder="1" applyAlignment="1">
      <alignment horizontal="center"/>
    </xf>
    <xf numFmtId="0" fontId="30" fillId="0" borderId="59" xfId="17" applyFont="1" applyBorder="1" applyAlignment="1">
      <alignment horizontal="center"/>
    </xf>
    <xf numFmtId="0" fontId="30" fillId="0" borderId="60" xfId="17" applyFont="1" applyBorder="1" applyAlignment="1">
      <alignment horizontal="center"/>
    </xf>
    <xf numFmtId="0" fontId="30" fillId="0" borderId="61" xfId="17" applyFont="1" applyBorder="1" applyAlignment="1">
      <alignment horizontal="center"/>
    </xf>
    <xf numFmtId="0" fontId="30" fillId="0" borderId="62" xfId="17" applyFont="1" applyBorder="1" applyAlignment="1">
      <alignment horizontal="center"/>
    </xf>
    <xf numFmtId="0" fontId="30" fillId="0" borderId="45" xfId="17" applyFont="1" applyBorder="1"/>
    <xf numFmtId="0" fontId="30" fillId="0" borderId="63" xfId="17" applyFont="1" applyBorder="1" applyAlignment="1">
      <alignment horizontal="center"/>
    </xf>
    <xf numFmtId="0" fontId="30" fillId="0" borderId="64" xfId="17" applyFont="1" applyBorder="1"/>
    <xf numFmtId="0" fontId="30" fillId="0" borderId="65" xfId="17" applyFont="1" applyBorder="1"/>
    <xf numFmtId="0" fontId="30" fillId="0" borderId="15" xfId="17" applyFont="1" applyBorder="1" applyAlignment="1">
      <alignment horizontal="center"/>
    </xf>
    <xf numFmtId="0" fontId="30" fillId="0" borderId="5" xfId="17" applyFont="1" applyBorder="1" applyAlignment="1">
      <alignment horizontal="center"/>
    </xf>
    <xf numFmtId="0" fontId="30" fillId="0" borderId="5" xfId="17" applyFont="1" applyBorder="1"/>
    <xf numFmtId="0" fontId="30" fillId="0" borderId="66" xfId="17" applyFont="1" applyBorder="1"/>
    <xf numFmtId="0" fontId="30" fillId="0" borderId="67" xfId="17" applyFont="1" applyBorder="1" applyAlignment="1">
      <alignment horizontal="center"/>
    </xf>
    <xf numFmtId="0" fontId="30" fillId="0" borderId="68" xfId="17" applyFont="1" applyBorder="1"/>
    <xf numFmtId="0" fontId="30" fillId="0" borderId="69" xfId="17" applyFont="1" applyBorder="1"/>
    <xf numFmtId="0" fontId="30" fillId="0" borderId="14" xfId="17" applyFont="1" applyBorder="1" applyAlignment="1">
      <alignment horizontal="center"/>
    </xf>
    <xf numFmtId="0" fontId="30" fillId="0" borderId="14" xfId="17" applyFont="1" applyBorder="1"/>
    <xf numFmtId="0" fontId="30" fillId="0" borderId="70" xfId="17" applyFont="1" applyBorder="1"/>
    <xf numFmtId="0" fontId="30" fillId="0" borderId="71" xfId="17" applyFont="1" applyBorder="1" applyAlignment="1">
      <alignment horizontal="center"/>
    </xf>
    <xf numFmtId="0" fontId="30" fillId="0" borderId="71" xfId="17" applyFont="1" applyBorder="1"/>
    <xf numFmtId="0" fontId="30" fillId="0" borderId="72" xfId="17" applyFont="1" applyBorder="1"/>
    <xf numFmtId="0" fontId="30" fillId="0" borderId="73" xfId="17" applyFont="1" applyBorder="1" applyAlignment="1">
      <alignment horizontal="center"/>
    </xf>
    <xf numFmtId="0" fontId="30" fillId="0" borderId="73" xfId="17" applyFont="1" applyBorder="1"/>
    <xf numFmtId="0" fontId="30" fillId="0" borderId="74" xfId="17" applyFont="1" applyBorder="1"/>
    <xf numFmtId="0" fontId="30" fillId="0" borderId="75" xfId="17" applyFont="1" applyBorder="1" applyAlignment="1">
      <alignment horizontal="center"/>
    </xf>
    <xf numFmtId="0" fontId="30" fillId="0" borderId="76" xfId="17" applyFont="1" applyBorder="1"/>
    <xf numFmtId="0" fontId="30" fillId="0" borderId="77" xfId="17" applyFont="1" applyBorder="1"/>
    <xf numFmtId="0" fontId="0" fillId="0" borderId="0" xfId="0" applyAlignment="1">
      <alignment horizontal="left" vertical="center"/>
    </xf>
    <xf numFmtId="0" fontId="53" fillId="0" borderId="0" xfId="0" applyFont="1" applyAlignment="1">
      <alignment horizontal="left" vertical="center"/>
    </xf>
    <xf numFmtId="0" fontId="0" fillId="0" borderId="0" xfId="0" applyAlignment="1" applyProtection="1">
      <alignment horizontal="left"/>
      <protection locked="0"/>
    </xf>
    <xf numFmtId="0" fontId="0" fillId="0" borderId="3" xfId="0" applyBorder="1" applyAlignment="1" applyProtection="1">
      <alignment horizontal="left"/>
      <protection locked="0"/>
    </xf>
    <xf numFmtId="176" fontId="16" fillId="5" borderId="4" xfId="0" applyNumberFormat="1" applyFont="1" applyFill="1" applyBorder="1"/>
    <xf numFmtId="0" fontId="2" fillId="0" borderId="78"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0" xfId="0" applyAlignment="1">
      <alignment horizontal="distributed" justifyLastLine="1"/>
    </xf>
    <xf numFmtId="0" fontId="0" fillId="0" borderId="31" xfId="0" applyBorder="1" applyAlignment="1">
      <alignment horizontal="distributed" vertical="center" justifyLastLine="1"/>
    </xf>
    <xf numFmtId="179" fontId="0" fillId="0" borderId="25" xfId="0" applyNumberFormat="1" applyBorder="1" applyAlignment="1">
      <alignment horizontal="right" vertical="center"/>
    </xf>
    <xf numFmtId="0" fontId="0" fillId="0" borderId="8" xfId="0" applyBorder="1"/>
    <xf numFmtId="179" fontId="0" fillId="0" borderId="5" xfId="0" applyNumberFormat="1" applyBorder="1" applyAlignment="1">
      <alignment horizontal="right"/>
    </xf>
    <xf numFmtId="0" fontId="2" fillId="0" borderId="79" xfId="0" applyFont="1" applyBorder="1" applyAlignment="1">
      <alignment horizontal="distributed" vertical="center" justifyLastLine="1"/>
    </xf>
    <xf numFmtId="185" fontId="0" fillId="0" borderId="0" xfId="0" applyNumberFormat="1" applyAlignment="1">
      <alignment horizontal="left"/>
    </xf>
    <xf numFmtId="0" fontId="34" fillId="0" borderId="80" xfId="17" applyFont="1" applyBorder="1" applyAlignment="1">
      <alignment horizontal="center" vertical="center"/>
    </xf>
    <xf numFmtId="0" fontId="34" fillId="0" borderId="53" xfId="17" applyFont="1" applyBorder="1" applyAlignment="1">
      <alignment horizontal="center" vertical="center"/>
    </xf>
    <xf numFmtId="0" fontId="34" fillId="0" borderId="55" xfId="17" applyFont="1" applyBorder="1" applyAlignment="1">
      <alignment horizontal="center" vertical="center"/>
    </xf>
    <xf numFmtId="0" fontId="34" fillId="0" borderId="29" xfId="17" applyFont="1" applyBorder="1" applyAlignment="1">
      <alignment horizontal="center" vertical="center"/>
    </xf>
    <xf numFmtId="0" fontId="34" fillId="0" borderId="13" xfId="17" applyFont="1" applyBorder="1" applyAlignment="1">
      <alignment horizontal="center" vertical="center"/>
    </xf>
    <xf numFmtId="0" fontId="34" fillId="0" borderId="52" xfId="17" applyFont="1" applyBorder="1" applyAlignment="1">
      <alignment horizontal="center" vertical="center"/>
    </xf>
    <xf numFmtId="58" fontId="18" fillId="0" borderId="0" xfId="0" applyNumberFormat="1" applyFont="1"/>
    <xf numFmtId="0" fontId="18" fillId="0" borderId="0" xfId="0" applyFont="1" applyAlignment="1">
      <alignment horizontal="left" vertical="top"/>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vertical="top"/>
    </xf>
    <xf numFmtId="0" fontId="10" fillId="0" borderId="0" xfId="0" applyFont="1" applyAlignment="1">
      <alignment vertical="top"/>
    </xf>
    <xf numFmtId="0" fontId="0" fillId="0" borderId="0" xfId="0" applyAlignment="1">
      <alignment vertical="top"/>
    </xf>
    <xf numFmtId="0" fontId="0" fillId="0" borderId="0" xfId="0" quotePrefix="1" applyAlignment="1">
      <alignment horizontal="center" vertical="center"/>
    </xf>
    <xf numFmtId="0" fontId="43" fillId="0" borderId="0" xfId="0" applyFont="1" applyAlignment="1">
      <alignment horizontal="center" vertical="center"/>
    </xf>
    <xf numFmtId="0" fontId="29" fillId="0" borderId="0" xfId="0" quotePrefix="1" applyFont="1"/>
    <xf numFmtId="0" fontId="51" fillId="6" borderId="0" xfId="0" applyFont="1" applyFill="1" applyAlignment="1">
      <alignment horizontal="right"/>
    </xf>
    <xf numFmtId="0" fontId="51" fillId="6" borderId="0" xfId="0" applyFont="1" applyFill="1"/>
    <xf numFmtId="0" fontId="29" fillId="6" borderId="0" xfId="0" applyFont="1" applyFill="1"/>
    <xf numFmtId="0" fontId="52" fillId="0" borderId="0" xfId="0" applyFont="1" applyAlignment="1">
      <alignment horizontal="center"/>
    </xf>
    <xf numFmtId="185" fontId="0" fillId="0" borderId="0" xfId="0" applyNumberFormat="1"/>
    <xf numFmtId="188" fontId="0" fillId="0" borderId="0" xfId="0" applyNumberFormat="1"/>
    <xf numFmtId="0" fontId="54" fillId="0" borderId="0" xfId="0" applyFont="1" applyAlignment="1">
      <alignment horizontal="center"/>
    </xf>
    <xf numFmtId="0" fontId="55" fillId="0" borderId="0" xfId="0" applyFont="1" applyAlignment="1">
      <alignment horizontal="center"/>
    </xf>
    <xf numFmtId="0" fontId="12" fillId="0" borderId="0" xfId="0" applyFont="1"/>
    <xf numFmtId="0" fontId="18" fillId="0" borderId="0" xfId="0" applyFont="1" applyAlignment="1">
      <alignment horizontal="distributed"/>
    </xf>
    <xf numFmtId="0" fontId="31" fillId="0" borderId="81" xfId="0" applyFont="1" applyBorder="1" applyAlignment="1">
      <alignment horizontal="distributed" vertical="center" justifyLastLine="1"/>
    </xf>
    <xf numFmtId="0" fontId="31" fillId="0" borderId="1" xfId="0" applyFont="1" applyBorder="1" applyAlignment="1">
      <alignment horizontal="distributed" vertical="center" justifyLastLine="1"/>
    </xf>
    <xf numFmtId="0" fontId="31" fillId="0" borderId="82" xfId="0" applyFont="1" applyBorder="1" applyAlignment="1">
      <alignment horizontal="distributed" vertical="center" justifyLastLine="1"/>
    </xf>
    <xf numFmtId="0" fontId="43" fillId="0" borderId="0" xfId="0" applyFont="1" applyAlignment="1">
      <alignment horizontal="center" vertical="center"/>
    </xf>
    <xf numFmtId="0" fontId="29" fillId="0" borderId="0" xfId="0" applyFont="1" applyAlignment="1">
      <alignment horizontal="center"/>
    </xf>
    <xf numFmtId="49" fontId="0" fillId="4" borderId="81" xfId="0" quotePrefix="1" applyNumberFormat="1" applyFill="1" applyBorder="1" applyProtection="1">
      <protection locked="0"/>
    </xf>
    <xf numFmtId="49" fontId="0" fillId="0" borderId="1" xfId="0" applyNumberFormat="1" applyBorder="1" applyProtection="1">
      <protection locked="0"/>
    </xf>
    <xf numFmtId="49" fontId="0" fillId="0" borderId="82" xfId="0" applyNumberFormat="1" applyBorder="1" applyProtection="1">
      <protection locked="0"/>
    </xf>
    <xf numFmtId="0" fontId="0" fillId="4" borderId="81" xfId="0" applyFill="1" applyBorder="1" applyProtection="1">
      <protection locked="0"/>
    </xf>
    <xf numFmtId="0" fontId="0" fillId="0" borderId="1" xfId="0" applyBorder="1" applyProtection="1">
      <protection locked="0"/>
    </xf>
    <xf numFmtId="0" fontId="0" fillId="0" borderId="82" xfId="0" applyBorder="1" applyProtection="1">
      <protection locked="0"/>
    </xf>
    <xf numFmtId="0" fontId="4" fillId="0" borderId="81" xfId="0" applyFont="1" applyBorder="1" applyAlignment="1">
      <alignment horizontal="distributed"/>
    </xf>
    <xf numFmtId="0" fontId="4" fillId="0" borderId="1" xfId="0" applyFont="1" applyBorder="1" applyAlignment="1">
      <alignment horizontal="distributed"/>
    </xf>
    <xf numFmtId="0" fontId="0" fillId="0" borderId="1" xfId="0" applyBorder="1"/>
    <xf numFmtId="0" fontId="0" fillId="0" borderId="82" xfId="0" applyBorder="1"/>
    <xf numFmtId="0" fontId="0" fillId="4" borderId="1" xfId="0" applyFill="1" applyBorder="1" applyProtection="1">
      <protection locked="0"/>
    </xf>
    <xf numFmtId="0" fontId="0" fillId="4" borderId="82" xfId="0" applyFill="1" applyBorder="1" applyProtection="1">
      <protection locked="0"/>
    </xf>
    <xf numFmtId="49" fontId="0" fillId="4" borderId="81" xfId="0" applyNumberFormat="1" applyFill="1" applyBorder="1" applyProtection="1">
      <protection locked="0"/>
    </xf>
    <xf numFmtId="49" fontId="0" fillId="4" borderId="1" xfId="0" applyNumberFormat="1" applyFill="1" applyBorder="1" applyProtection="1">
      <protection locked="0"/>
    </xf>
    <xf numFmtId="49" fontId="0" fillId="4" borderId="82" xfId="0" applyNumberFormat="1" applyFill="1" applyBorder="1" applyProtection="1">
      <protection locked="0"/>
    </xf>
    <xf numFmtId="0" fontId="10" fillId="4" borderId="81" xfId="0" applyFont="1" applyFill="1" applyBorder="1" applyProtection="1">
      <protection locked="0"/>
    </xf>
    <xf numFmtId="0" fontId="10" fillId="4" borderId="1" xfId="0" applyFont="1" applyFill="1" applyBorder="1" applyProtection="1">
      <protection locked="0"/>
    </xf>
    <xf numFmtId="0" fontId="10" fillId="4" borderId="82" xfId="0" applyFont="1" applyFill="1" applyBorder="1" applyProtection="1">
      <protection locked="0"/>
    </xf>
    <xf numFmtId="0" fontId="0" fillId="0" borderId="0" xfId="0" applyAlignment="1">
      <alignment horizontal="center"/>
    </xf>
    <xf numFmtId="0" fontId="0" fillId="0" borderId="137" xfId="0" applyBorder="1" applyAlignment="1">
      <alignment horizontal="left" vertical="center" wrapText="1"/>
    </xf>
    <xf numFmtId="0" fontId="0" fillId="0" borderId="138"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0" xfId="0" applyAlignment="1">
      <alignment horizontal="left" vertical="center" wrapText="1"/>
    </xf>
    <xf numFmtId="0" fontId="0" fillId="0" borderId="141" xfId="0" applyBorder="1" applyAlignment="1">
      <alignment horizontal="left" vertical="center" wrapText="1"/>
    </xf>
    <xf numFmtId="0" fontId="0" fillId="0" borderId="142" xfId="0" applyBorder="1" applyAlignment="1">
      <alignment horizontal="left" vertical="center" wrapText="1"/>
    </xf>
    <xf numFmtId="0" fontId="0" fillId="0" borderId="143" xfId="0" applyBorder="1" applyAlignment="1">
      <alignment horizontal="left" vertical="center" wrapText="1"/>
    </xf>
    <xf numFmtId="0" fontId="0" fillId="0" borderId="144" xfId="0" applyBorder="1" applyAlignment="1">
      <alignment horizontal="left" vertical="center" wrapText="1"/>
    </xf>
    <xf numFmtId="0" fontId="56" fillId="0" borderId="137" xfId="0" applyFont="1" applyBorder="1" applyAlignment="1">
      <alignment vertical="center" wrapText="1"/>
    </xf>
    <xf numFmtId="0" fontId="0" fillId="0" borderId="138" xfId="0" applyBorder="1" applyAlignment="1">
      <alignment vertical="center" wrapText="1"/>
    </xf>
    <xf numFmtId="0" fontId="0" fillId="0" borderId="139" xfId="0" applyBorder="1" applyAlignment="1">
      <alignment vertical="center" wrapText="1"/>
    </xf>
    <xf numFmtId="0" fontId="0" fillId="0" borderId="140" xfId="0" applyBorder="1" applyAlignment="1">
      <alignment vertical="center" wrapText="1"/>
    </xf>
    <xf numFmtId="0" fontId="0" fillId="0" borderId="0" xfId="0" applyAlignment="1">
      <alignment vertical="center" wrapText="1"/>
    </xf>
    <xf numFmtId="0" fontId="0" fillId="0" borderId="141" xfId="0" applyBorder="1" applyAlignment="1">
      <alignment vertical="center" wrapText="1"/>
    </xf>
    <xf numFmtId="0" fontId="0" fillId="0" borderId="142" xfId="0" applyBorder="1" applyAlignment="1">
      <alignment vertical="center" wrapText="1"/>
    </xf>
    <xf numFmtId="0" fontId="0" fillId="0" borderId="143" xfId="0" applyBorder="1" applyAlignment="1">
      <alignment vertical="center" wrapText="1"/>
    </xf>
    <xf numFmtId="0" fontId="0" fillId="0" borderId="144" xfId="0" applyBorder="1" applyAlignment="1">
      <alignment vertical="center" wrapText="1"/>
    </xf>
    <xf numFmtId="0" fontId="0" fillId="6" borderId="145" xfId="0" applyFill="1" applyBorder="1" applyAlignment="1">
      <alignment horizontal="left" vertical="center"/>
    </xf>
    <xf numFmtId="0" fontId="0" fillId="6" borderId="146" xfId="0" applyFill="1" applyBorder="1" applyAlignment="1">
      <alignment horizontal="left" vertical="center"/>
    </xf>
    <xf numFmtId="0" fontId="0" fillId="6" borderId="147" xfId="0" applyFill="1" applyBorder="1" applyAlignment="1">
      <alignment horizontal="left" vertical="center"/>
    </xf>
    <xf numFmtId="0" fontId="0" fillId="0" borderId="137" xfId="0" applyBorder="1" applyAlignment="1">
      <alignment horizontal="left" vertical="center"/>
    </xf>
    <xf numFmtId="0" fontId="0" fillId="0" borderId="138" xfId="0" applyBorder="1" applyAlignment="1">
      <alignment horizontal="left" vertical="center"/>
    </xf>
    <xf numFmtId="0" fontId="0" fillId="0" borderId="139" xfId="0" applyBorder="1" applyAlignment="1">
      <alignment horizontal="left" vertical="center"/>
    </xf>
    <xf numFmtId="0" fontId="0" fillId="0" borderId="140" xfId="0" applyBorder="1" applyAlignment="1">
      <alignment horizontal="left" vertical="center"/>
    </xf>
    <xf numFmtId="0" fontId="0" fillId="0" borderId="0" xfId="0" applyAlignment="1">
      <alignment horizontal="left" vertical="center"/>
    </xf>
    <xf numFmtId="0" fontId="0" fillId="0" borderId="141" xfId="0" applyBorder="1" applyAlignment="1">
      <alignment horizontal="left" vertical="center"/>
    </xf>
    <xf numFmtId="0" fontId="0" fillId="0" borderId="142" xfId="0" applyBorder="1" applyAlignment="1">
      <alignment horizontal="left" vertical="center"/>
    </xf>
    <xf numFmtId="0" fontId="0" fillId="0" borderId="143" xfId="0" applyBorder="1" applyAlignment="1">
      <alignment horizontal="left" vertical="center"/>
    </xf>
    <xf numFmtId="0" fontId="0" fillId="0" borderId="144" xfId="0" applyBorder="1" applyAlignment="1">
      <alignment horizontal="left" vertical="center"/>
    </xf>
    <xf numFmtId="0" fontId="0" fillId="0" borderId="148" xfId="0" applyBorder="1" applyAlignment="1">
      <alignment horizontal="left" vertical="center"/>
    </xf>
    <xf numFmtId="0" fontId="0" fillId="0" borderId="149" xfId="0" applyBorder="1" applyAlignment="1">
      <alignment vertical="center"/>
    </xf>
    <xf numFmtId="0" fontId="0" fillId="0" borderId="150" xfId="0" applyBorder="1" applyAlignment="1">
      <alignment vertical="center"/>
    </xf>
    <xf numFmtId="179" fontId="0" fillId="0" borderId="18" xfId="0" applyNumberFormat="1" applyBorder="1" applyAlignment="1">
      <alignment horizontal="right"/>
    </xf>
    <xf numFmtId="179" fontId="0" fillId="0" borderId="9" xfId="0" applyNumberFormat="1" applyBorder="1" applyAlignment="1">
      <alignment horizontal="right"/>
    </xf>
    <xf numFmtId="179" fontId="0" fillId="0" borderId="31" xfId="0" applyNumberFormat="1" applyBorder="1" applyAlignment="1">
      <alignment horizontal="right"/>
    </xf>
    <xf numFmtId="179" fontId="0" fillId="0" borderId="7" xfId="0" applyNumberFormat="1" applyBorder="1" applyAlignment="1">
      <alignment horizontal="right"/>
    </xf>
    <xf numFmtId="0" fontId="24" fillId="0" borderId="83" xfId="0" applyFont="1" applyBorder="1" applyAlignment="1">
      <alignment horizontal="distributed" vertical="center" justifyLastLine="1"/>
    </xf>
    <xf numFmtId="0" fontId="24" fillId="0" borderId="42" xfId="0" applyFont="1" applyBorder="1" applyAlignment="1">
      <alignment horizontal="distributed" vertical="center" justifyLastLine="1"/>
    </xf>
    <xf numFmtId="0" fontId="24" fillId="0" borderId="78" xfId="0" applyFont="1" applyBorder="1" applyAlignment="1">
      <alignment horizontal="distributed" vertical="center" justifyLastLine="1"/>
    </xf>
    <xf numFmtId="0" fontId="24" fillId="0" borderId="51" xfId="0" applyFont="1" applyBorder="1" applyAlignment="1">
      <alignment horizontal="distributed" vertical="center" justifyLastLine="1"/>
    </xf>
    <xf numFmtId="0" fontId="24" fillId="0" borderId="43" xfId="0" applyFont="1" applyBorder="1" applyAlignment="1">
      <alignment horizontal="distributed" vertical="center" justifyLastLine="1"/>
    </xf>
    <xf numFmtId="0" fontId="24" fillId="0" borderId="49" xfId="0" applyFont="1" applyBorder="1" applyAlignment="1">
      <alignment horizontal="distributed" vertical="center" justifyLastLine="1"/>
    </xf>
    <xf numFmtId="0" fontId="0" fillId="0" borderId="17" xfId="0" applyBorder="1" applyAlignment="1" applyProtection="1">
      <alignment horizontal="distributed"/>
      <protection locked="0"/>
    </xf>
    <xf numFmtId="0" fontId="0" fillId="0" borderId="84" xfId="0" applyBorder="1" applyProtection="1">
      <protection locked="0"/>
    </xf>
    <xf numFmtId="5" fontId="24" fillId="0" borderId="83" xfId="0" applyNumberFormat="1" applyFont="1" applyBorder="1" applyAlignment="1">
      <alignment horizontal="distributed" vertical="center" justifyLastLine="1"/>
    </xf>
    <xf numFmtId="0" fontId="24" fillId="0" borderId="53" xfId="0" applyFont="1" applyBorder="1" applyAlignment="1">
      <alignment horizontal="distributed" vertical="center" justifyLastLine="1"/>
    </xf>
    <xf numFmtId="0" fontId="24" fillId="0" borderId="52" xfId="0" applyFont="1" applyBorder="1" applyAlignment="1">
      <alignment horizontal="distributed" vertical="center" justifyLastLine="1"/>
    </xf>
    <xf numFmtId="0" fontId="0" fillId="4" borderId="85" xfId="0" applyFill="1" applyBorder="1" applyProtection="1">
      <protection locked="0"/>
    </xf>
    <xf numFmtId="0" fontId="0" fillId="0" borderId="56" xfId="0" applyBorder="1"/>
    <xf numFmtId="176" fontId="0" fillId="0" borderId="3" xfId="0" applyNumberFormat="1" applyBorder="1" applyAlignment="1" applyProtection="1">
      <alignment horizontal="center"/>
      <protection locked="0"/>
    </xf>
    <xf numFmtId="0" fontId="0" fillId="0" borderId="3" xfId="0" applyBorder="1" applyAlignment="1" applyProtection="1">
      <alignment horizontal="center"/>
      <protection locked="0"/>
    </xf>
    <xf numFmtId="176" fontId="0" fillId="5" borderId="5" xfId="0" applyNumberFormat="1" applyFill="1" applyBorder="1" applyAlignment="1" applyProtection="1">
      <alignment horizontal="center"/>
      <protection locked="0"/>
    </xf>
    <xf numFmtId="0" fontId="0" fillId="5" borderId="5" xfId="0" applyFill="1" applyBorder="1" applyAlignment="1" applyProtection="1">
      <alignment horizontal="center"/>
      <protection locked="0"/>
    </xf>
    <xf numFmtId="0" fontId="4" fillId="0" borderId="81" xfId="0" applyFont="1" applyBorder="1" applyAlignment="1">
      <alignment horizontal="distributed" justifyLastLine="1"/>
    </xf>
    <xf numFmtId="0" fontId="4" fillId="0" borderId="1" xfId="0" applyFont="1" applyBorder="1" applyAlignment="1">
      <alignment horizontal="distributed" justifyLastLine="1"/>
    </xf>
    <xf numFmtId="0" fontId="0" fillId="0" borderId="1" xfId="0" applyBorder="1" applyAlignment="1">
      <alignment horizontal="distributed" justifyLastLine="1"/>
    </xf>
    <xf numFmtId="0" fontId="0" fillId="0" borderId="82" xfId="0" applyBorder="1" applyAlignment="1">
      <alignment horizontal="distributed" justifyLastLine="1"/>
    </xf>
    <xf numFmtId="0" fontId="5" fillId="0" borderId="81" xfId="0" applyFont="1" applyBorder="1" applyAlignment="1">
      <alignment horizontal="distributed" justifyLastLine="1"/>
    </xf>
    <xf numFmtId="0" fontId="5" fillId="0" borderId="1" xfId="0" applyFont="1" applyBorder="1" applyAlignment="1">
      <alignment horizontal="distributed" justifyLastLine="1"/>
    </xf>
    <xf numFmtId="176" fontId="0" fillId="0" borderId="14" xfId="0" applyNumberFormat="1" applyBorder="1" applyAlignment="1">
      <alignment horizontal="center"/>
    </xf>
    <xf numFmtId="0" fontId="0" fillId="0" borderId="14" xfId="0" applyBorder="1" applyAlignment="1">
      <alignment horizontal="center"/>
    </xf>
    <xf numFmtId="179" fontId="0" fillId="0" borderId="78" xfId="0" applyNumberFormat="1" applyBorder="1" applyAlignment="1">
      <alignment horizontal="right"/>
    </xf>
    <xf numFmtId="179" fontId="0" fillId="0" borderId="49" xfId="0" applyNumberFormat="1" applyBorder="1" applyAlignment="1">
      <alignment horizontal="right"/>
    </xf>
    <xf numFmtId="179" fontId="0" fillId="0" borderId="17" xfId="0" applyNumberFormat="1" applyBorder="1" applyAlignment="1">
      <alignment horizontal="right"/>
    </xf>
    <xf numFmtId="179" fontId="0" fillId="0" borderId="2" xfId="0" applyNumberFormat="1" applyBorder="1" applyAlignment="1">
      <alignment horizontal="right"/>
    </xf>
    <xf numFmtId="179" fontId="0" fillId="0" borderId="30" xfId="0" applyNumberFormat="1" applyBorder="1" applyAlignment="1">
      <alignment horizontal="right"/>
    </xf>
    <xf numFmtId="179" fontId="0" fillId="0" borderId="87" xfId="0" quotePrefix="1" applyNumberFormat="1" applyBorder="1" applyAlignment="1">
      <alignment horizontal="right"/>
    </xf>
    <xf numFmtId="179" fontId="0" fillId="0" borderId="88" xfId="0" applyNumberFormat="1" applyBorder="1" applyAlignment="1">
      <alignment horizontal="right"/>
    </xf>
    <xf numFmtId="179" fontId="0" fillId="0" borderId="89" xfId="0" applyNumberFormat="1" applyBorder="1" applyAlignment="1">
      <alignment horizontal="right"/>
    </xf>
    <xf numFmtId="176" fontId="0" fillId="0" borderId="17" xfId="0" applyNumberFormat="1" applyBorder="1" applyAlignment="1">
      <alignment horizontal="center"/>
    </xf>
    <xf numFmtId="0" fontId="0" fillId="0" borderId="30" xfId="0" applyBorder="1" applyAlignment="1">
      <alignment horizontal="center"/>
    </xf>
    <xf numFmtId="179" fontId="0" fillId="0" borderId="19" xfId="0" applyNumberFormat="1" applyBorder="1" applyAlignment="1">
      <alignment horizontal="right"/>
    </xf>
    <xf numFmtId="179" fontId="0" fillId="0" borderId="24" xfId="0" applyNumberFormat="1" applyBorder="1" applyAlignment="1">
      <alignment horizontal="right"/>
    </xf>
    <xf numFmtId="179" fontId="0" fillId="0" borderId="90" xfId="0" applyNumberFormat="1" applyBorder="1" applyAlignment="1">
      <alignment horizontal="right"/>
    </xf>
    <xf numFmtId="179" fontId="0" fillId="0" borderId="6" xfId="0" applyNumberFormat="1" applyBorder="1" applyAlignment="1">
      <alignment horizontal="right"/>
    </xf>
    <xf numFmtId="179" fontId="0" fillId="0" borderId="51" xfId="0" applyNumberFormat="1" applyBorder="1" applyAlignment="1">
      <alignment horizontal="right"/>
    </xf>
    <xf numFmtId="179" fontId="0" fillId="0" borderId="17" xfId="0" quotePrefix="1" applyNumberFormat="1" applyBorder="1" applyAlignment="1">
      <alignment horizontal="right"/>
    </xf>
    <xf numFmtId="176" fontId="0" fillId="0" borderId="3" xfId="0" applyNumberFormat="1" applyBorder="1" applyAlignment="1">
      <alignment horizontal="center"/>
    </xf>
    <xf numFmtId="0" fontId="0" fillId="0" borderId="3" xfId="0" applyBorder="1" applyAlignment="1">
      <alignment horizontal="center"/>
    </xf>
    <xf numFmtId="0" fontId="0" fillId="5" borderId="19" xfId="0" applyFill="1" applyBorder="1" applyAlignment="1">
      <alignment vertical="center"/>
    </xf>
    <xf numFmtId="0" fontId="0" fillId="0" borderId="91" xfId="0" applyBorder="1" applyAlignment="1">
      <alignment vertical="center"/>
    </xf>
    <xf numFmtId="176" fontId="0" fillId="0" borderId="6" xfId="0" applyNumberFormat="1" applyBorder="1" applyAlignment="1" applyProtection="1">
      <alignment horizontal="center"/>
      <protection locked="0"/>
    </xf>
    <xf numFmtId="0" fontId="0" fillId="0" borderId="6" xfId="0" applyBorder="1" applyAlignment="1" applyProtection="1">
      <alignment horizontal="center"/>
      <protection locked="0"/>
    </xf>
    <xf numFmtId="179" fontId="0" fillId="4" borderId="92" xfId="0" applyNumberFormat="1" applyFill="1" applyBorder="1" applyAlignment="1" applyProtection="1">
      <alignment horizontal="right"/>
      <protection locked="0"/>
    </xf>
    <xf numFmtId="179" fontId="0" fillId="4" borderId="93" xfId="0" applyNumberFormat="1" applyFill="1" applyBorder="1" applyAlignment="1" applyProtection="1">
      <alignment horizontal="right"/>
      <protection locked="0"/>
    </xf>
    <xf numFmtId="179" fontId="0" fillId="4" borderId="94" xfId="0" applyNumberFormat="1" applyFill="1" applyBorder="1" applyAlignment="1" applyProtection="1">
      <alignment horizontal="right"/>
      <protection locked="0"/>
    </xf>
    <xf numFmtId="179" fontId="0" fillId="4" borderId="6" xfId="0" applyNumberFormat="1" applyFill="1" applyBorder="1" applyAlignment="1" applyProtection="1">
      <alignment horizontal="right"/>
      <protection locked="0"/>
    </xf>
    <xf numFmtId="176" fontId="0" fillId="0" borderId="19" xfId="0" applyNumberFormat="1" applyBorder="1" applyAlignment="1" applyProtection="1">
      <alignment horizontal="center"/>
      <protection locked="0"/>
    </xf>
    <xf numFmtId="0" fontId="0" fillId="0" borderId="90" xfId="0" applyBorder="1" applyAlignment="1" applyProtection="1">
      <alignment horizontal="center"/>
      <protection locked="0"/>
    </xf>
    <xf numFmtId="0" fontId="0" fillId="0" borderId="33" xfId="0" applyBorder="1" applyAlignment="1" applyProtection="1">
      <alignment horizontal="distributed"/>
      <protection locked="0"/>
    </xf>
    <xf numFmtId="0" fontId="0" fillId="0" borderId="29" xfId="0" applyBorder="1" applyProtection="1">
      <protection locked="0"/>
    </xf>
    <xf numFmtId="176" fontId="0" fillId="0" borderId="7" xfId="0" applyNumberFormat="1" applyBorder="1" applyAlignment="1" applyProtection="1">
      <alignment horizontal="center"/>
      <protection locked="0"/>
    </xf>
    <xf numFmtId="0" fontId="0" fillId="0" borderId="7" xfId="0" applyBorder="1" applyAlignment="1" applyProtection="1">
      <alignment horizontal="center"/>
      <protection locked="0"/>
    </xf>
    <xf numFmtId="176" fontId="0" fillId="0" borderId="92" xfId="0" applyNumberFormat="1" applyBorder="1" applyAlignment="1" applyProtection="1">
      <alignment horizontal="center"/>
      <protection locked="0"/>
    </xf>
    <xf numFmtId="0" fontId="0" fillId="0" borderId="94" xfId="0" applyBorder="1" applyAlignment="1" applyProtection="1">
      <alignment horizontal="center"/>
      <protection locked="0"/>
    </xf>
    <xf numFmtId="176" fontId="0" fillId="0" borderId="17" xfId="0" applyNumberFormat="1" applyBorder="1" applyAlignment="1" applyProtection="1">
      <alignment horizontal="center"/>
      <protection locked="0"/>
    </xf>
    <xf numFmtId="0" fontId="0" fillId="0" borderId="30" xfId="0" applyBorder="1" applyAlignment="1" applyProtection="1">
      <alignment horizontal="center"/>
      <protection locked="0"/>
    </xf>
    <xf numFmtId="0" fontId="18" fillId="0" borderId="148" xfId="0" applyFont="1" applyBorder="1" applyAlignment="1">
      <alignment horizontal="left" vertical="center"/>
    </xf>
    <xf numFmtId="0" fontId="18" fillId="0" borderId="149" xfId="0" applyFont="1" applyBorder="1" applyAlignment="1">
      <alignment horizontal="left" vertical="center"/>
    </xf>
    <xf numFmtId="0" fontId="18" fillId="0" borderId="150" xfId="0" applyFont="1" applyBorder="1" applyAlignment="1">
      <alignment horizontal="left" vertical="center"/>
    </xf>
    <xf numFmtId="0" fontId="0" fillId="0" borderId="23" xfId="0" applyBorder="1" applyAlignment="1">
      <alignment horizontal="distributed" vertical="center"/>
    </xf>
    <xf numFmtId="0" fontId="0" fillId="0" borderId="20" xfId="0" applyBorder="1"/>
    <xf numFmtId="0" fontId="0" fillId="0" borderId="86" xfId="0" applyBorder="1"/>
    <xf numFmtId="0" fontId="0" fillId="0" borderId="79" xfId="0" applyBorder="1"/>
    <xf numFmtId="176" fontId="0" fillId="5" borderId="17" xfId="0" applyNumberFormat="1" applyFill="1" applyBorder="1" applyAlignment="1" applyProtection="1">
      <alignment horizontal="center"/>
      <protection locked="0"/>
    </xf>
    <xf numFmtId="0" fontId="0" fillId="5" borderId="30" xfId="0" applyFill="1" applyBorder="1" applyAlignment="1" applyProtection="1">
      <alignment horizontal="center"/>
      <protection locked="0"/>
    </xf>
    <xf numFmtId="179" fontId="0" fillId="4" borderId="5" xfId="0" applyNumberFormat="1" applyFill="1" applyBorder="1" applyProtection="1">
      <protection locked="0"/>
    </xf>
    <xf numFmtId="0" fontId="0" fillId="0" borderId="78" xfId="0" applyBorder="1" applyAlignment="1" applyProtection="1">
      <alignment horizontal="distributed"/>
      <protection locked="0"/>
    </xf>
    <xf numFmtId="0" fontId="0" fillId="0" borderId="52" xfId="0" applyBorder="1" applyProtection="1">
      <protection locked="0"/>
    </xf>
    <xf numFmtId="179" fontId="0" fillId="0" borderId="3" xfId="0" applyNumberFormat="1" applyBorder="1" applyAlignment="1">
      <alignment horizontal="right"/>
    </xf>
    <xf numFmtId="0" fontId="18" fillId="0" borderId="0" xfId="0" applyFont="1" applyAlignment="1">
      <alignment horizontal="left" vertical="center"/>
    </xf>
    <xf numFmtId="0" fontId="18" fillId="6" borderId="148" xfId="0" applyFont="1" applyFill="1" applyBorder="1" applyAlignment="1">
      <alignment horizontal="left" vertical="center"/>
    </xf>
    <xf numFmtId="0" fontId="18" fillId="6" borderId="149" xfId="0" applyFont="1" applyFill="1" applyBorder="1" applyAlignment="1">
      <alignment horizontal="left" vertical="center"/>
    </xf>
    <xf numFmtId="0" fontId="18" fillId="6" borderId="150" xfId="0" applyFont="1" applyFill="1" applyBorder="1" applyAlignment="1">
      <alignment horizontal="left" vertical="center"/>
    </xf>
    <xf numFmtId="0" fontId="57" fillId="0" borderId="151" xfId="0" applyFont="1" applyBorder="1" applyAlignment="1">
      <alignment horizontal="left" vertical="top" wrapText="1"/>
    </xf>
    <xf numFmtId="0" fontId="57" fillId="0" borderId="152" xfId="0" applyFont="1" applyBorder="1" applyAlignment="1">
      <alignment horizontal="left" vertical="top" wrapText="1"/>
    </xf>
    <xf numFmtId="0" fontId="57" fillId="0" borderId="153" xfId="0" applyFont="1" applyBorder="1" applyAlignment="1">
      <alignment horizontal="left" vertical="top" wrapText="1"/>
    </xf>
    <xf numFmtId="0" fontId="57" fillId="0" borderId="154" xfId="0" applyFont="1" applyBorder="1" applyAlignment="1">
      <alignment horizontal="left" vertical="top" wrapText="1"/>
    </xf>
    <xf numFmtId="0" fontId="57" fillId="0" borderId="155" xfId="0" applyFont="1" applyBorder="1" applyAlignment="1">
      <alignment horizontal="left" vertical="top" wrapText="1"/>
    </xf>
    <xf numFmtId="0" fontId="57" fillId="0" borderId="156" xfId="0" applyFont="1" applyBorder="1" applyAlignment="1">
      <alignment horizontal="left" vertical="top" wrapText="1"/>
    </xf>
    <xf numFmtId="179" fontId="0" fillId="0" borderId="17" xfId="0" applyNumberFormat="1" applyBorder="1" applyAlignment="1">
      <alignment horizontal="right" vertical="center"/>
    </xf>
    <xf numFmtId="179" fontId="0" fillId="0" borderId="30" xfId="0" applyNumberFormat="1" applyBorder="1" applyAlignment="1">
      <alignment horizontal="right" vertical="center"/>
    </xf>
    <xf numFmtId="0" fontId="0" fillId="0" borderId="17" xfId="0" applyBorder="1" applyAlignment="1">
      <alignment horizontal="distributed" vertical="center" justifyLastLine="1"/>
    </xf>
    <xf numFmtId="0" fontId="0" fillId="0" borderId="84" xfId="0" applyBorder="1" applyAlignment="1">
      <alignment horizontal="distributed" vertical="center" justifyLastLine="1"/>
    </xf>
    <xf numFmtId="179" fontId="0" fillId="0" borderId="3" xfId="0" applyNumberFormat="1" applyBorder="1" applyAlignment="1">
      <alignment horizontal="right" vertical="center"/>
    </xf>
    <xf numFmtId="179" fontId="0" fillId="0" borderId="2" xfId="0" applyNumberFormat="1" applyBorder="1" applyAlignment="1">
      <alignment horizontal="right" vertical="center"/>
    </xf>
    <xf numFmtId="0" fontId="2" fillId="0" borderId="0" xfId="0" applyFont="1"/>
    <xf numFmtId="0" fontId="0" fillId="0" borderId="0" xfId="0"/>
    <xf numFmtId="0" fontId="2" fillId="0" borderId="0" xfId="0" applyFont="1" applyAlignment="1">
      <alignment horizontal="distributed"/>
    </xf>
    <xf numFmtId="0" fontId="0" fillId="0" borderId="0" xfId="0" applyAlignment="1">
      <alignment horizontal="distributed"/>
    </xf>
    <xf numFmtId="179" fontId="0" fillId="0" borderId="19" xfId="0" applyNumberFormat="1" applyBorder="1" applyAlignment="1">
      <alignment horizontal="right" vertical="center"/>
    </xf>
    <xf numFmtId="179" fontId="0" fillId="0" borderId="90" xfId="0" applyNumberFormat="1" applyBorder="1" applyAlignment="1">
      <alignment horizontal="right" vertical="center"/>
    </xf>
    <xf numFmtId="0" fontId="0" fillId="0" borderId="96" xfId="0" quotePrefix="1" applyBorder="1" applyAlignment="1">
      <alignment horizontal="center" vertical="center"/>
    </xf>
    <xf numFmtId="0" fontId="0" fillId="0" borderId="97" xfId="0" quotePrefix="1" applyBorder="1" applyAlignment="1">
      <alignment horizontal="center" vertical="center"/>
    </xf>
    <xf numFmtId="0" fontId="0" fillId="0" borderId="56" xfId="0" quotePrefix="1" applyBorder="1" applyAlignment="1">
      <alignment horizontal="center" vertical="center"/>
    </xf>
    <xf numFmtId="0" fontId="0" fillId="0" borderId="0" xfId="0" applyAlignment="1">
      <alignment horizontal="center" vertical="center"/>
    </xf>
    <xf numFmtId="0" fontId="5" fillId="0" borderId="0" xfId="0" applyFont="1" applyAlignment="1">
      <alignment horizontal="right" vertical="center"/>
    </xf>
    <xf numFmtId="0" fontId="9" fillId="0" borderId="0" xfId="0" applyFont="1" applyAlignment="1">
      <alignment vertical="center"/>
    </xf>
    <xf numFmtId="0" fontId="14" fillId="0" borderId="0" xfId="0" applyFont="1" applyAlignment="1">
      <alignment horizontal="distributed"/>
    </xf>
    <xf numFmtId="49" fontId="12" fillId="0" borderId="11" xfId="0" applyNumberFormat="1" applyFont="1" applyBorder="1" applyAlignment="1">
      <alignment horizontal="center" vertical="center"/>
    </xf>
    <xf numFmtId="0" fontId="12" fillId="0" borderId="101" xfId="0" applyFont="1" applyBorder="1" applyAlignment="1">
      <alignment horizontal="center" vertical="center"/>
    </xf>
    <xf numFmtId="0" fontId="12" fillId="0" borderId="13" xfId="0" applyFont="1" applyBorder="1" applyAlignment="1">
      <alignment horizontal="center" vertical="center"/>
    </xf>
    <xf numFmtId="0" fontId="12" fillId="0" borderId="52" xfId="0" applyFont="1" applyBorder="1" applyAlignment="1">
      <alignment horizontal="center" vertical="center"/>
    </xf>
    <xf numFmtId="0" fontId="26" fillId="0" borderId="0" xfId="0" applyFont="1" applyAlignment="1">
      <alignment horizontal="distributed"/>
    </xf>
    <xf numFmtId="185" fontId="0" fillId="0" borderId="0" xfId="0" applyNumberFormat="1" applyAlignment="1">
      <alignment horizontal="center"/>
    </xf>
    <xf numFmtId="0" fontId="0" fillId="0" borderId="17"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79" xfId="0" applyBorder="1" applyAlignment="1">
      <alignment horizontal="distributed" vertical="center"/>
    </xf>
    <xf numFmtId="0" fontId="0" fillId="0" borderId="35" xfId="0" applyBorder="1"/>
    <xf numFmtId="0" fontId="2" fillId="0" borderId="83" xfId="0" applyFont="1" applyBorder="1" applyAlignment="1">
      <alignment horizontal="distributed" vertical="center" justifyLastLine="1"/>
    </xf>
    <xf numFmtId="0" fontId="0" fillId="0" borderId="43" xfId="0" applyBorder="1" applyAlignment="1">
      <alignment horizontal="distributed" vertical="center" justifyLastLine="1"/>
    </xf>
    <xf numFmtId="0" fontId="0" fillId="0" borderId="42" xfId="0" applyBorder="1" applyAlignment="1">
      <alignment horizontal="distributed" vertical="center" justifyLastLine="1"/>
    </xf>
    <xf numFmtId="0" fontId="18" fillId="0" borderId="0" xfId="0" applyFont="1"/>
    <xf numFmtId="49" fontId="1" fillId="0" borderId="0" xfId="0" applyNumberFormat="1" applyFont="1" applyAlignment="1">
      <alignment horizontal="center" shrinkToFit="1"/>
    </xf>
    <xf numFmtId="0" fontId="1" fillId="0" borderId="0" xfId="0" applyFont="1" applyAlignment="1">
      <alignment horizontal="center" shrinkToFit="1"/>
    </xf>
    <xf numFmtId="0" fontId="18" fillId="0" borderId="23" xfId="0" applyFont="1" applyBorder="1" applyAlignment="1">
      <alignment horizontal="distributed" vertical="center" justifyLastLine="1"/>
    </xf>
    <xf numFmtId="0" fontId="18" fillId="0" borderId="117" xfId="0" applyFont="1" applyBorder="1" applyAlignment="1">
      <alignment horizontal="distributed" vertical="center" justifyLastLine="1"/>
    </xf>
    <xf numFmtId="0" fontId="18" fillId="0" borderId="97" xfId="0" applyFont="1" applyBorder="1" applyAlignment="1">
      <alignment horizontal="distributed" vertical="center" justifyLastLine="1"/>
    </xf>
    <xf numFmtId="6" fontId="12" fillId="0" borderId="118" xfId="13" applyNumberFormat="1" applyFont="1" applyBorder="1" applyAlignment="1">
      <alignment horizontal="right" vertical="center"/>
    </xf>
    <xf numFmtId="6" fontId="12" fillId="0" borderId="119" xfId="13" applyNumberFormat="1" applyFont="1" applyBorder="1" applyAlignment="1">
      <alignment horizontal="right" vertical="center"/>
    </xf>
    <xf numFmtId="6" fontId="12" fillId="0" borderId="86" xfId="13" applyNumberFormat="1" applyFont="1" applyBorder="1" applyAlignment="1">
      <alignment horizontal="right" vertical="center"/>
    </xf>
    <xf numFmtId="6" fontId="12" fillId="0" borderId="120" xfId="13" applyNumberFormat="1" applyFont="1" applyBorder="1" applyAlignment="1">
      <alignment horizontal="right" vertical="center"/>
    </xf>
    <xf numFmtId="5" fontId="12" fillId="0" borderId="11" xfId="0" applyNumberFormat="1" applyFont="1" applyBorder="1" applyAlignment="1">
      <alignment horizontal="right" vertical="center"/>
    </xf>
    <xf numFmtId="5" fontId="12" fillId="0" borderId="9" xfId="0" applyNumberFormat="1" applyFont="1" applyBorder="1" applyAlignment="1">
      <alignment horizontal="right" vertical="center"/>
    </xf>
    <xf numFmtId="5" fontId="12" fillId="0" borderId="101" xfId="0" applyNumberFormat="1" applyFont="1" applyBorder="1" applyAlignment="1">
      <alignment horizontal="right" vertical="center"/>
    </xf>
    <xf numFmtId="0" fontId="12" fillId="0" borderId="13" xfId="0" applyFont="1" applyBorder="1" applyAlignment="1">
      <alignment horizontal="right" vertical="center"/>
    </xf>
    <xf numFmtId="0" fontId="12" fillId="0" borderId="49" xfId="0" applyFont="1" applyBorder="1" applyAlignment="1">
      <alignment horizontal="right" vertical="center"/>
    </xf>
    <xf numFmtId="0" fontId="12" fillId="0" borderId="52" xfId="0" applyFont="1" applyBorder="1" applyAlignment="1">
      <alignment horizontal="right" vertical="center"/>
    </xf>
    <xf numFmtId="0" fontId="2" fillId="0" borderId="0" xfId="0" applyFont="1" applyAlignment="1">
      <alignment horizontal="right" shrinkToFit="1"/>
    </xf>
    <xf numFmtId="186"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xf>
    <xf numFmtId="0" fontId="16" fillId="0" borderId="0" xfId="0" applyFont="1" applyAlignment="1">
      <alignment horizontal="distributed" justifyLastLine="1"/>
    </xf>
    <xf numFmtId="0" fontId="14" fillId="0" borderId="0" xfId="0" applyFont="1" applyAlignment="1">
      <alignment horizontal="distributed" justifyLastLine="1"/>
    </xf>
    <xf numFmtId="0" fontId="49" fillId="0" borderId="81" xfId="0" applyFont="1" applyBorder="1" applyAlignment="1">
      <alignment horizontal="distributed" vertical="center" justifyLastLine="1"/>
    </xf>
    <xf numFmtId="0" fontId="49" fillId="0" borderId="82" xfId="0" applyFont="1" applyBorder="1" applyAlignment="1">
      <alignment horizontal="distributed" vertical="center" justifyLastLine="1"/>
    </xf>
    <xf numFmtId="49" fontId="12" fillId="0" borderId="55" xfId="0" applyNumberFormat="1" applyFont="1" applyBorder="1" applyAlignment="1">
      <alignment horizontal="center" vertical="center"/>
    </xf>
    <xf numFmtId="0" fontId="12" fillId="0" borderId="29" xfId="0" applyFont="1" applyBorder="1" applyAlignment="1">
      <alignment horizontal="center" vertical="center"/>
    </xf>
    <xf numFmtId="0" fontId="18" fillId="0" borderId="81" xfId="0" applyFont="1" applyBorder="1" applyAlignment="1">
      <alignment horizontal="distributed" vertical="center" justifyLastLine="1" shrinkToFit="1"/>
    </xf>
    <xf numFmtId="0" fontId="18" fillId="0" borderId="1" xfId="0" applyFont="1" applyBorder="1" applyAlignment="1">
      <alignment horizontal="distributed" vertical="center" justifyLastLine="1" shrinkToFit="1"/>
    </xf>
    <xf numFmtId="0" fontId="18" fillId="0" borderId="82" xfId="0" applyFont="1" applyBorder="1" applyAlignment="1">
      <alignment horizontal="distributed" vertical="center" justifyLastLine="1" shrinkToFit="1"/>
    </xf>
    <xf numFmtId="187" fontId="12" fillId="0" borderId="55" xfId="0" applyNumberFormat="1" applyFont="1" applyBorder="1" applyAlignment="1">
      <alignment horizontal="right" vertical="center"/>
    </xf>
    <xf numFmtId="187" fontId="12" fillId="0" borderId="0" xfId="0" applyNumberFormat="1" applyFont="1" applyAlignment="1">
      <alignment horizontal="right" vertical="center"/>
    </xf>
    <xf numFmtId="187" fontId="12" fillId="0" borderId="29" xfId="0" applyNumberFormat="1" applyFont="1" applyBorder="1" applyAlignment="1">
      <alignment horizontal="right" vertical="center"/>
    </xf>
    <xf numFmtId="187" fontId="12" fillId="0" borderId="13" xfId="0" applyNumberFormat="1" applyFont="1" applyBorder="1" applyAlignment="1">
      <alignment horizontal="right" vertical="center"/>
    </xf>
    <xf numFmtId="187" fontId="12" fillId="0" borderId="49" xfId="0" applyNumberFormat="1" applyFont="1" applyBorder="1" applyAlignment="1">
      <alignment horizontal="right" vertical="center"/>
    </xf>
    <xf numFmtId="187" fontId="12" fillId="0" borderId="52" xfId="0" applyNumberFormat="1" applyFont="1" applyBorder="1" applyAlignment="1">
      <alignment horizontal="right" vertical="center"/>
    </xf>
    <xf numFmtId="179" fontId="0" fillId="0" borderId="95" xfId="0" applyNumberFormat="1" applyBorder="1" applyAlignment="1">
      <alignment horizontal="right" vertical="center"/>
    </xf>
    <xf numFmtId="179" fontId="0" fillId="0" borderId="54" xfId="0" applyNumberFormat="1" applyBorder="1" applyAlignment="1">
      <alignment horizontal="right" vertical="center"/>
    </xf>
    <xf numFmtId="0" fontId="2" fillId="0" borderId="42" xfId="0" applyFont="1" applyBorder="1" applyAlignment="1">
      <alignment horizontal="distributed" vertical="center" justifyLastLine="1"/>
    </xf>
    <xf numFmtId="0" fontId="2" fillId="0" borderId="51" xfId="0" applyFont="1" applyBorder="1" applyAlignment="1">
      <alignment horizontal="distributed" vertical="center" justifyLastLine="1"/>
    </xf>
    <xf numFmtId="0" fontId="2" fillId="0" borderId="27"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10" fillId="0" borderId="0" xfId="0" applyFont="1" applyAlignment="1">
      <alignment horizontal="left" vertical="center"/>
    </xf>
    <xf numFmtId="0" fontId="10" fillId="0" borderId="29" xfId="0" applyFont="1" applyBorder="1" applyAlignment="1">
      <alignment vertical="center"/>
    </xf>
    <xf numFmtId="0" fontId="0" fillId="0" borderId="23" xfId="0" applyBorder="1" applyAlignment="1">
      <alignment horizontal="distributed" vertical="center" justifyLastLine="1"/>
    </xf>
    <xf numFmtId="0" fontId="0" fillId="0" borderId="20" xfId="0" applyBorder="1" applyAlignment="1">
      <alignment horizontal="distributed" justifyLastLine="1"/>
    </xf>
    <xf numFmtId="0" fontId="0" fillId="0" borderId="86" xfId="0" applyBorder="1" applyAlignment="1">
      <alignment horizontal="distributed" justifyLastLine="1"/>
    </xf>
    <xf numFmtId="0" fontId="0" fillId="0" borderId="79" xfId="0" applyBorder="1" applyAlignment="1">
      <alignment horizontal="distributed" justifyLastLine="1"/>
    </xf>
    <xf numFmtId="179" fontId="0" fillId="0" borderId="24" xfId="0" applyNumberFormat="1" applyBorder="1" applyAlignment="1">
      <alignment horizontal="right" vertical="center"/>
    </xf>
    <xf numFmtId="0" fontId="10" fillId="0" borderId="0" xfId="0" applyFont="1" applyAlignment="1">
      <alignment horizontal="distributed"/>
    </xf>
    <xf numFmtId="0" fontId="2" fillId="0" borderId="0" xfId="0" applyFont="1" applyAlignment="1">
      <alignment horizontal="distributed" vertical="center"/>
    </xf>
    <xf numFmtId="179" fontId="0" fillId="0" borderId="85" xfId="0" applyNumberFormat="1" applyBorder="1" applyAlignment="1">
      <alignment horizontal="right" vertical="center"/>
    </xf>
    <xf numFmtId="179" fontId="0" fillId="0" borderId="97" xfId="0" applyNumberFormat="1" applyBorder="1" applyAlignment="1">
      <alignment horizontal="right" vertical="center"/>
    </xf>
    <xf numFmtId="179" fontId="0" fillId="0" borderId="104" xfId="0" applyNumberFormat="1" applyBorder="1" applyAlignment="1">
      <alignment horizontal="right" vertical="center"/>
    </xf>
    <xf numFmtId="0" fontId="0" fillId="0" borderId="33" xfId="0" applyBorder="1" applyAlignment="1">
      <alignment horizontal="distributed" vertical="center" justifyLastLine="1"/>
    </xf>
    <xf numFmtId="0" fontId="2" fillId="0" borderId="0" xfId="0" applyFont="1" applyAlignment="1">
      <alignment horizontal="distributed" justifyLastLine="1"/>
    </xf>
    <xf numFmtId="0" fontId="2" fillId="0" borderId="78" xfId="0" applyFont="1" applyBorder="1" applyAlignment="1">
      <alignment horizontal="distributed" justifyLastLine="1"/>
    </xf>
    <xf numFmtId="0" fontId="2" fillId="0" borderId="49" xfId="0" applyFont="1" applyBorder="1" applyAlignment="1">
      <alignment horizontal="distributed" justifyLastLine="1"/>
    </xf>
    <xf numFmtId="0" fontId="15" fillId="0" borderId="0" xfId="0" applyFont="1" applyAlignment="1">
      <alignment horizontal="distributed" shrinkToFit="1"/>
    </xf>
    <xf numFmtId="0" fontId="15" fillId="0" borderId="0" xfId="0" applyFont="1" applyAlignment="1">
      <alignment shrinkToFit="1"/>
    </xf>
    <xf numFmtId="0" fontId="15" fillId="0" borderId="0" xfId="0" applyFont="1" applyAlignment="1">
      <alignment horizontal="distributed"/>
    </xf>
    <xf numFmtId="185" fontId="12" fillId="0" borderId="0" xfId="0" applyNumberFormat="1" applyFont="1" applyAlignment="1">
      <alignment horizontal="distributed" justifyLastLine="1"/>
    </xf>
    <xf numFmtId="0" fontId="2" fillId="0" borderId="0" xfId="0" applyFont="1" applyAlignment="1">
      <alignment horizontal="center"/>
    </xf>
    <xf numFmtId="0" fontId="28" fillId="0" borderId="0" xfId="0" applyFont="1" applyAlignment="1">
      <alignment horizontal="distributed" justifyLastLine="1"/>
    </xf>
    <xf numFmtId="0" fontId="18" fillId="0" borderId="8" xfId="0" applyFont="1" applyBorder="1" applyAlignment="1">
      <alignment horizontal="center"/>
    </xf>
    <xf numFmtId="0" fontId="18" fillId="0" borderId="8" xfId="0" applyFont="1" applyBorder="1" applyAlignment="1">
      <alignment horizontal="left"/>
    </xf>
    <xf numFmtId="0" fontId="0" fillId="0" borderId="85" xfId="0" applyBorder="1" applyAlignment="1">
      <alignment horizontal="distributed" vertical="center" justifyLastLine="1"/>
    </xf>
    <xf numFmtId="0" fontId="0" fillId="0" borderId="56" xfId="0" applyBorder="1" applyAlignment="1">
      <alignment horizontal="distributed" vertical="center" justifyLastLine="1"/>
    </xf>
    <xf numFmtId="0" fontId="18" fillId="0" borderId="105" xfId="0" applyFont="1" applyBorder="1" applyAlignment="1">
      <alignment horizontal="distributed" vertical="center" justifyLastLine="1" shrinkToFit="1"/>
    </xf>
    <xf numFmtId="0" fontId="18" fillId="0" borderId="106" xfId="0" applyFont="1" applyBorder="1" applyAlignment="1">
      <alignment horizontal="distributed" vertical="center" justifyLastLine="1" shrinkToFit="1"/>
    </xf>
    <xf numFmtId="0" fontId="18" fillId="0" borderId="107" xfId="0" applyFont="1" applyBorder="1" applyAlignment="1">
      <alignment horizontal="distributed" vertical="center" justifyLastLine="1" shrinkToFit="1"/>
    </xf>
    <xf numFmtId="0" fontId="18" fillId="0" borderId="108" xfId="0" applyFont="1" applyBorder="1" applyAlignment="1">
      <alignment horizontal="distributed" vertical="center" justifyLastLine="1" shrinkToFit="1"/>
    </xf>
    <xf numFmtId="0" fontId="18" fillId="0" borderId="109" xfId="0" applyFont="1" applyBorder="1" applyAlignment="1">
      <alignment horizontal="distributed" vertical="center" justifyLastLine="1" shrinkToFit="1"/>
    </xf>
    <xf numFmtId="187" fontId="12" fillId="0" borderId="15" xfId="0" applyNumberFormat="1" applyFont="1" applyBorder="1" applyAlignment="1">
      <alignment vertical="center"/>
    </xf>
    <xf numFmtId="187" fontId="12" fillId="0" borderId="110" xfId="0" applyNumberFormat="1" applyFont="1" applyBorder="1" applyAlignment="1">
      <alignment vertical="center"/>
    </xf>
    <xf numFmtId="187" fontId="12" fillId="0" borderId="86" xfId="0" applyNumberFormat="1" applyFont="1" applyBorder="1" applyAlignment="1">
      <alignment vertical="center"/>
    </xf>
    <xf numFmtId="187" fontId="12" fillId="0" borderId="111" xfId="0" applyNumberFormat="1" applyFont="1" applyBorder="1" applyAlignment="1">
      <alignment vertical="center"/>
    </xf>
    <xf numFmtId="0" fontId="2" fillId="0" borderId="33" xfId="0" applyFont="1" applyBorder="1" applyAlignment="1">
      <alignment horizontal="distributed" vertical="center" justifyLastLine="1"/>
    </xf>
    <xf numFmtId="0" fontId="2" fillId="0" borderId="78" xfId="0" applyFont="1" applyBorder="1" applyAlignment="1">
      <alignment horizontal="distributed" vertical="center" justifyLastLine="1"/>
    </xf>
    <xf numFmtId="5" fontId="12" fillId="0" borderId="112" xfId="0" applyNumberFormat="1" applyFont="1" applyBorder="1" applyAlignment="1">
      <alignment horizontal="right" vertical="center"/>
    </xf>
    <xf numFmtId="5" fontId="12" fillId="0" borderId="0" xfId="0" applyNumberFormat="1" applyFont="1" applyAlignment="1">
      <alignment horizontal="right" vertical="center"/>
    </xf>
    <xf numFmtId="5" fontId="12" fillId="0" borderId="113" xfId="0" applyNumberFormat="1" applyFont="1" applyBorder="1" applyAlignment="1">
      <alignment horizontal="right" vertical="center"/>
    </xf>
    <xf numFmtId="0" fontId="0" fillId="0" borderId="114" xfId="0" applyBorder="1" applyAlignment="1">
      <alignment horizontal="right" vertical="center"/>
    </xf>
    <xf numFmtId="0" fontId="0" fillId="0" borderId="49" xfId="0" applyBorder="1" applyAlignment="1">
      <alignment horizontal="right" vertical="center"/>
    </xf>
    <xf numFmtId="0" fontId="0" fillId="0" borderId="115" xfId="0" applyBorder="1" applyAlignment="1">
      <alignment horizontal="right" vertical="center"/>
    </xf>
    <xf numFmtId="0" fontId="2" fillId="0" borderId="0" xfId="0" applyFont="1" applyAlignment="1">
      <alignment horizontal="center" shrinkToFit="1"/>
    </xf>
    <xf numFmtId="5" fontId="2" fillId="0" borderId="83" xfId="0" applyNumberFormat="1" applyFont="1" applyBorder="1" applyAlignment="1">
      <alignment horizontal="distributed" vertical="center" justifyLastLine="1"/>
    </xf>
    <xf numFmtId="0" fontId="0" fillId="0" borderId="53" xfId="0" applyBorder="1" applyAlignment="1">
      <alignment horizontal="distributed" justifyLastLine="1"/>
    </xf>
    <xf numFmtId="0" fontId="0" fillId="0" borderId="78" xfId="0" applyBorder="1" applyAlignment="1">
      <alignment horizontal="distributed" justifyLastLine="1"/>
    </xf>
    <xf numFmtId="0" fontId="0" fillId="0" borderId="52" xfId="0" applyBorder="1" applyAlignment="1">
      <alignment horizontal="distributed" justifyLastLine="1"/>
    </xf>
    <xf numFmtId="0" fontId="1" fillId="0" borderId="0" xfId="0" applyFont="1"/>
    <xf numFmtId="49" fontId="26" fillId="0" borderId="0" xfId="0" applyNumberFormat="1" applyFont="1" applyAlignment="1">
      <alignment horizontal="distributed"/>
    </xf>
    <xf numFmtId="0" fontId="2" fillId="0" borderId="0" xfId="0" applyFont="1" applyAlignment="1">
      <alignment shrinkToFit="1"/>
    </xf>
    <xf numFmtId="179" fontId="0" fillId="0" borderId="83" xfId="0" applyNumberFormat="1" applyBorder="1" applyAlignment="1">
      <alignment horizontal="right" vertical="center"/>
    </xf>
    <xf numFmtId="179" fontId="0" fillId="0" borderId="43" xfId="0" applyNumberFormat="1" applyBorder="1" applyAlignment="1">
      <alignment horizontal="right" vertical="center"/>
    </xf>
    <xf numFmtId="0" fontId="2" fillId="0" borderId="0" xfId="0" applyFont="1" applyAlignment="1">
      <alignment horizontal="distributed" vertical="center" justifyLastLine="1"/>
    </xf>
    <xf numFmtId="0" fontId="2" fillId="0" borderId="49" xfId="0" applyFont="1" applyBorder="1" applyAlignment="1">
      <alignment horizontal="distributed" vertical="center" justifyLastLine="1"/>
    </xf>
    <xf numFmtId="0" fontId="2" fillId="0" borderId="0" xfId="0" applyFont="1" applyAlignment="1">
      <alignment horizontal="distributed" shrinkToFit="1"/>
    </xf>
    <xf numFmtId="0" fontId="18" fillId="0" borderId="80" xfId="0" applyFont="1" applyBorder="1" applyAlignment="1">
      <alignment horizontal="distributed" vertical="center" justifyLastLine="1"/>
    </xf>
    <xf numFmtId="0" fontId="18" fillId="0" borderId="43" xfId="0" applyFont="1" applyBorder="1" applyAlignment="1">
      <alignment horizontal="distributed" vertical="center" justifyLastLine="1"/>
    </xf>
    <xf numFmtId="0" fontId="18" fillId="0" borderId="53" xfId="0" applyFont="1" applyBorder="1" applyAlignment="1">
      <alignment horizontal="distributed" vertical="center" justifyLastLine="1"/>
    </xf>
    <xf numFmtId="187" fontId="12" fillId="0" borderId="11" xfId="0" applyNumberFormat="1" applyFont="1" applyBorder="1" applyAlignment="1">
      <alignment horizontal="right" vertical="center"/>
    </xf>
    <xf numFmtId="187" fontId="12" fillId="0" borderId="9" xfId="0" applyNumberFormat="1" applyFont="1" applyBorder="1" applyAlignment="1">
      <alignment horizontal="right" vertical="center"/>
    </xf>
    <xf numFmtId="187" fontId="12" fillId="0" borderId="101" xfId="0" applyNumberFormat="1" applyFont="1" applyBorder="1" applyAlignment="1">
      <alignment horizontal="right" vertical="center"/>
    </xf>
    <xf numFmtId="0" fontId="0" fillId="0" borderId="95" xfId="0" applyBorder="1" applyAlignment="1">
      <alignment horizontal="distributed" vertical="center" justifyLastLine="1"/>
    </xf>
    <xf numFmtId="0" fontId="0" fillId="0" borderId="116" xfId="0" applyBorder="1" applyAlignment="1">
      <alignment horizontal="distributed" vertical="center" justifyLastLine="1"/>
    </xf>
    <xf numFmtId="179" fontId="0" fillId="0" borderId="103" xfId="0" applyNumberFormat="1" applyBorder="1" applyAlignment="1">
      <alignment horizontal="right" vertical="center"/>
    </xf>
    <xf numFmtId="0" fontId="0" fillId="0" borderId="16" xfId="0" applyBorder="1" applyAlignment="1">
      <alignment horizontal="distributed" vertical="center" justifyLastLine="1"/>
    </xf>
    <xf numFmtId="0" fontId="0" fillId="0" borderId="47" xfId="0" applyBorder="1" applyAlignment="1">
      <alignment horizontal="distributed" vertical="center" justifyLastLine="1"/>
    </xf>
    <xf numFmtId="0" fontId="0" fillId="0" borderId="19" xfId="0" applyBorder="1" applyAlignment="1">
      <alignment horizontal="distributed" vertical="center" justifyLastLine="1"/>
    </xf>
    <xf numFmtId="0" fontId="0" fillId="0" borderId="91" xfId="0" applyBorder="1" applyAlignment="1">
      <alignment horizontal="distributed" vertical="center" justifyLastLine="1"/>
    </xf>
    <xf numFmtId="179" fontId="0" fillId="0" borderId="7" xfId="0" applyNumberFormat="1" applyBorder="1" applyAlignment="1">
      <alignment horizontal="right" vertical="center"/>
    </xf>
    <xf numFmtId="179" fontId="0" fillId="0" borderId="18" xfId="0" applyNumberFormat="1" applyBorder="1" applyAlignment="1">
      <alignment horizontal="right" vertical="center"/>
    </xf>
    <xf numFmtId="179" fontId="0" fillId="0" borderId="31" xfId="0" applyNumberFormat="1" applyBorder="1" applyAlignment="1">
      <alignment horizontal="right" vertical="center"/>
    </xf>
    <xf numFmtId="0" fontId="27" fillId="0" borderId="0" xfId="0" applyFont="1" applyAlignment="1">
      <alignment horizontal="distributed" justifyLastLine="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1" xfId="0" applyBorder="1" applyAlignment="1">
      <alignment horizontal="center" vertical="center"/>
    </xf>
    <xf numFmtId="0" fontId="0" fillId="0" borderId="55"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top"/>
    </xf>
    <xf numFmtId="0" fontId="0" fillId="0" borderId="49" xfId="0" applyBorder="1" applyAlignment="1">
      <alignment horizontal="center" vertical="top"/>
    </xf>
    <xf numFmtId="0" fontId="0" fillId="0" borderId="52" xfId="0" applyBorder="1" applyAlignment="1">
      <alignment horizontal="center" vertical="top"/>
    </xf>
    <xf numFmtId="179" fontId="0" fillId="0" borderId="9" xfId="0" applyNumberFormat="1" applyBorder="1" applyAlignment="1">
      <alignment horizontal="right" vertical="center"/>
    </xf>
    <xf numFmtId="179" fontId="0" fillId="0" borderId="6" xfId="0" applyNumberFormat="1" applyBorder="1" applyAlignment="1">
      <alignment horizontal="right" vertical="center"/>
    </xf>
    <xf numFmtId="179" fontId="0" fillId="0" borderId="16" xfId="0" applyNumberFormat="1" applyBorder="1" applyAlignment="1">
      <alignment horizontal="right"/>
    </xf>
    <xf numFmtId="179" fontId="0" fillId="0" borderId="8" xfId="0" applyNumberFormat="1" applyBorder="1" applyAlignment="1">
      <alignment horizontal="right"/>
    </xf>
    <xf numFmtId="179" fontId="0" fillId="0" borderId="34" xfId="0" applyNumberFormat="1" applyBorder="1" applyAlignment="1">
      <alignment horizontal="right"/>
    </xf>
    <xf numFmtId="179" fontId="0" fillId="0" borderId="33" xfId="0" applyNumberFormat="1" applyBorder="1" applyAlignment="1">
      <alignment horizontal="right"/>
    </xf>
    <xf numFmtId="179" fontId="0" fillId="0" borderId="0" xfId="0" applyNumberFormat="1" applyAlignment="1">
      <alignment horizontal="right"/>
    </xf>
    <xf numFmtId="0" fontId="0" fillId="0" borderId="29" xfId="0" applyBorder="1" applyAlignment="1">
      <alignment horizontal="distributed" vertical="center" justifyLastLine="1"/>
    </xf>
    <xf numFmtId="0" fontId="0" fillId="0" borderId="17" xfId="0" applyBorder="1" applyAlignment="1">
      <alignment horizontal="distributed" vertical="center"/>
    </xf>
    <xf numFmtId="0" fontId="0" fillId="0" borderId="84" xfId="0" applyBorder="1" applyAlignment="1">
      <alignment vertical="center"/>
    </xf>
    <xf numFmtId="0" fontId="0" fillId="0" borderId="78" xfId="0" applyBorder="1" applyAlignment="1">
      <alignment horizontal="distributed" vertical="center" justifyLastLine="1"/>
    </xf>
    <xf numFmtId="5" fontId="2" fillId="0" borderId="78" xfId="0" applyNumberFormat="1" applyFont="1" applyBorder="1" applyAlignment="1">
      <alignment horizontal="distributed" vertical="center" justifyLastLine="1"/>
    </xf>
    <xf numFmtId="0" fontId="0" fillId="0" borderId="121" xfId="0" applyBorder="1" applyAlignment="1">
      <alignment horizontal="distributed" vertical="center"/>
    </xf>
    <xf numFmtId="0" fontId="0" fillId="0" borderId="122" xfId="0" applyBorder="1" applyAlignment="1">
      <alignment vertical="center"/>
    </xf>
    <xf numFmtId="0" fontId="0" fillId="0" borderId="96" xfId="0" applyBorder="1" applyAlignment="1">
      <alignment horizontal="distributed" vertical="center" justifyLastLine="1"/>
    </xf>
    <xf numFmtId="0" fontId="0" fillId="0" borderId="97" xfId="0" applyBorder="1" applyAlignment="1">
      <alignment horizontal="distributed" vertical="center" justifyLastLine="1"/>
    </xf>
    <xf numFmtId="0" fontId="0" fillId="0" borderId="104" xfId="0" applyBorder="1" applyAlignment="1">
      <alignment horizontal="distributed" vertical="center" justifyLastLine="1"/>
    </xf>
    <xf numFmtId="0" fontId="0" fillId="0" borderId="42" xfId="0" applyBorder="1" applyAlignment="1">
      <alignment horizontal="distributed" justifyLastLine="1"/>
    </xf>
    <xf numFmtId="0" fontId="0" fillId="0" borderId="83" xfId="0" applyBorder="1" applyAlignment="1">
      <alignment horizontal="distributed" vertical="center" justifyLastLine="1"/>
    </xf>
    <xf numFmtId="0" fontId="0" fillId="0" borderId="43" xfId="0" applyBorder="1" applyAlignment="1">
      <alignment horizontal="distributed" justifyLastLine="1"/>
    </xf>
    <xf numFmtId="179" fontId="0" fillId="0" borderId="121" xfId="0" applyNumberFormat="1" applyBorder="1" applyAlignment="1">
      <alignment horizontal="right"/>
    </xf>
    <xf numFmtId="179" fontId="0" fillId="0" borderId="25" xfId="0" applyNumberFormat="1" applyBorder="1" applyAlignment="1">
      <alignment horizontal="right"/>
    </xf>
    <xf numFmtId="179" fontId="0" fillId="0" borderId="123" xfId="0" applyNumberFormat="1" applyBorder="1" applyAlignment="1">
      <alignment horizontal="right"/>
    </xf>
    <xf numFmtId="5" fontId="2" fillId="0" borderId="85" xfId="0" applyNumberFormat="1" applyFont="1" applyBorder="1" applyAlignment="1">
      <alignment horizontal="distributed" vertical="center" justifyLastLine="1"/>
    </xf>
    <xf numFmtId="0" fontId="0" fillId="0" borderId="30" xfId="0" applyBorder="1" applyAlignment="1" applyProtection="1">
      <alignment horizontal="distributed" vertical="center"/>
      <protection locked="0"/>
    </xf>
    <xf numFmtId="0" fontId="0" fillId="0" borderId="3" xfId="0" applyBorder="1" applyProtection="1">
      <protection locked="0"/>
    </xf>
    <xf numFmtId="0" fontId="2" fillId="0" borderId="3" xfId="0"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38" fontId="2" fillId="0" borderId="3" xfId="13" applyFont="1" applyBorder="1" applyAlignment="1" applyProtection="1">
      <alignment horizontal="right" vertical="center"/>
      <protection locked="0"/>
    </xf>
    <xf numFmtId="38" fontId="0" fillId="0" borderId="3" xfId="13" applyFont="1" applyBorder="1" applyAlignment="1" applyProtection="1">
      <alignment horizontal="right"/>
      <protection locked="0"/>
    </xf>
    <xf numFmtId="38" fontId="0" fillId="0" borderId="3" xfId="13" applyFont="1" applyBorder="1" applyAlignment="1" applyProtection="1">
      <alignment horizontal="right" vertical="center"/>
      <protection locked="0"/>
    </xf>
    <xf numFmtId="0" fontId="0" fillId="0" borderId="17" xfId="0" applyBorder="1" applyAlignment="1" applyProtection="1">
      <alignment horizontal="distributed" vertical="center" justifyLastLine="1"/>
      <protection locked="0"/>
    </xf>
    <xf numFmtId="0" fontId="0" fillId="0" borderId="84" xfId="0" applyBorder="1" applyAlignment="1" applyProtection="1">
      <alignment horizontal="distributed" vertical="center" justifyLastLine="1"/>
      <protection locked="0"/>
    </xf>
    <xf numFmtId="186" fontId="0" fillId="0" borderId="0" xfId="0" applyNumberFormat="1" applyAlignment="1">
      <alignment horizontal="center" vertical="center"/>
    </xf>
    <xf numFmtId="185" fontId="12" fillId="0" borderId="9" xfId="0" applyNumberFormat="1" applyFont="1" applyBorder="1" applyAlignment="1">
      <alignment horizontal="distributed" justifyLastLine="1"/>
    </xf>
    <xf numFmtId="0" fontId="18" fillId="0" borderId="0" xfId="0" applyFont="1" applyAlignment="1">
      <alignment horizontal="center"/>
    </xf>
    <xf numFmtId="0" fontId="0" fillId="0" borderId="88" xfId="0" applyBorder="1" applyAlignment="1">
      <alignment horizontal="center" vertical="center"/>
    </xf>
    <xf numFmtId="0" fontId="0" fillId="0" borderId="89" xfId="0" applyBorder="1" applyAlignment="1">
      <alignment horizontal="center" vertical="center"/>
    </xf>
    <xf numFmtId="38" fontId="2" fillId="0" borderId="79" xfId="13" applyFont="1" applyBorder="1" applyAlignment="1">
      <alignment horizontal="right" vertical="center"/>
    </xf>
    <xf numFmtId="38" fontId="0" fillId="0" borderId="79" xfId="13" applyFont="1" applyBorder="1" applyAlignment="1">
      <alignment horizontal="right"/>
    </xf>
    <xf numFmtId="38" fontId="0" fillId="0" borderId="79" xfId="13" applyFont="1" applyBorder="1" applyAlignment="1">
      <alignment horizontal="right" vertical="center"/>
    </xf>
    <xf numFmtId="0" fontId="0" fillId="0" borderId="87" xfId="0" applyBorder="1" applyAlignment="1">
      <alignment horizontal="distributed" vertical="center" justifyLastLine="1"/>
    </xf>
    <xf numFmtId="0" fontId="0" fillId="0" borderId="124" xfId="0" applyBorder="1" applyAlignment="1">
      <alignment horizontal="distributed" vertical="center" justifyLastLine="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53" xfId="0" applyBorder="1" applyAlignment="1">
      <alignment horizontal="distributed" vertical="center" justifyLastLine="1"/>
    </xf>
    <xf numFmtId="0" fontId="0" fillId="0" borderId="3" xfId="0" applyBorder="1" applyAlignment="1">
      <alignment horizontal="distributed" vertical="center"/>
    </xf>
    <xf numFmtId="0" fontId="0" fillId="0" borderId="3" xfId="0" applyBorder="1"/>
    <xf numFmtId="0" fontId="0" fillId="0" borderId="49" xfId="0" applyBorder="1"/>
    <xf numFmtId="6" fontId="12" fillId="0" borderId="118" xfId="0" applyNumberFormat="1" applyFont="1" applyBorder="1" applyAlignment="1">
      <alignment horizontal="right" vertical="center"/>
    </xf>
    <xf numFmtId="0" fontId="12" fillId="0" borderId="119" xfId="0" applyFont="1" applyBorder="1" applyAlignment="1">
      <alignment horizontal="right" vertical="center"/>
    </xf>
    <xf numFmtId="0" fontId="12" fillId="0" borderId="86" xfId="0" applyFont="1" applyBorder="1" applyAlignment="1">
      <alignment horizontal="right" vertical="center"/>
    </xf>
    <xf numFmtId="0" fontId="12" fillId="0" borderId="120" xfId="0" applyFont="1" applyBorder="1" applyAlignment="1">
      <alignment horizontal="right" vertical="center"/>
    </xf>
    <xf numFmtId="0" fontId="2" fillId="0" borderId="32" xfId="0" applyFont="1" applyBorder="1" applyAlignment="1">
      <alignment horizontal="distributed" vertical="center" justifyLastLine="1"/>
    </xf>
    <xf numFmtId="0" fontId="0" fillId="0" borderId="13" xfId="0" applyBorder="1" applyAlignment="1">
      <alignment horizontal="right" vertical="center"/>
    </xf>
    <xf numFmtId="0" fontId="0" fillId="0" borderId="52" xfId="0" applyBorder="1" applyAlignment="1">
      <alignment horizontal="right" vertical="center"/>
    </xf>
    <xf numFmtId="5" fontId="2" fillId="0" borderId="33" xfId="0" applyNumberFormat="1" applyFont="1" applyBorder="1" applyAlignment="1">
      <alignment horizontal="distributed" vertical="center" justifyLastLine="1"/>
    </xf>
    <xf numFmtId="0" fontId="0" fillId="0" borderId="52" xfId="0" applyBorder="1" applyAlignment="1">
      <alignment horizontal="distributed" vertical="center" justifyLastLine="1"/>
    </xf>
    <xf numFmtId="0" fontId="12" fillId="0" borderId="9" xfId="0" applyFont="1" applyBorder="1" applyAlignment="1">
      <alignment horizontal="right" vertical="center"/>
    </xf>
    <xf numFmtId="0" fontId="12" fillId="0" borderId="101" xfId="0" applyFont="1" applyBorder="1" applyAlignment="1">
      <alignment horizontal="right" vertical="center"/>
    </xf>
    <xf numFmtId="0" fontId="0" fillId="0" borderId="98" xfId="0" applyBorder="1" applyAlignment="1">
      <alignment horizontal="distributed" vertical="center" justifyLastLine="1"/>
    </xf>
    <xf numFmtId="0" fontId="0" fillId="0" borderId="99"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16" xfId="0" applyBorder="1" applyAlignment="1">
      <alignment horizontal="distributed" vertical="center"/>
    </xf>
    <xf numFmtId="0" fontId="0" fillId="0" borderId="47" xfId="0" applyBorder="1" applyAlignment="1">
      <alignment vertical="center"/>
    </xf>
    <xf numFmtId="179" fontId="0" fillId="0" borderId="121" xfId="0" applyNumberFormat="1" applyBorder="1" applyAlignment="1">
      <alignment horizontal="right" vertical="center"/>
    </xf>
    <xf numFmtId="179" fontId="0" fillId="0" borderId="25" xfId="0" applyNumberFormat="1" applyBorder="1" applyAlignment="1">
      <alignment horizontal="right" vertical="center"/>
    </xf>
    <xf numFmtId="179" fontId="0" fillId="0" borderId="123" xfId="0" applyNumberFormat="1" applyBorder="1" applyAlignment="1">
      <alignment horizontal="right" vertical="center"/>
    </xf>
    <xf numFmtId="38" fontId="2" fillId="0" borderId="3" xfId="0" applyNumberFormat="1" applyFont="1" applyBorder="1" applyAlignment="1" applyProtection="1">
      <alignment horizontal="distributed" vertical="center"/>
      <protection locked="0"/>
    </xf>
    <xf numFmtId="0" fontId="0" fillId="0" borderId="17" xfId="0" applyBorder="1" applyAlignment="1" applyProtection="1">
      <alignment horizontal="distributed" vertical="center"/>
      <protection locked="0"/>
    </xf>
    <xf numFmtId="0" fontId="0" fillId="0" borderId="84" xfId="0" applyBorder="1" applyAlignment="1" applyProtection="1">
      <alignment horizontal="distributed" vertical="center"/>
      <protection locked="0"/>
    </xf>
    <xf numFmtId="0" fontId="2" fillId="0" borderId="79" xfId="0" applyFont="1" applyBorder="1" applyAlignment="1">
      <alignment horizontal="distributed" vertical="center"/>
    </xf>
    <xf numFmtId="0" fontId="0" fillId="0" borderId="87" xfId="0" applyBorder="1" applyAlignment="1">
      <alignment horizontal="distributed" vertical="center"/>
    </xf>
    <xf numFmtId="0" fontId="0" fillId="0" borderId="124" xfId="0" applyBorder="1" applyAlignment="1">
      <alignment horizontal="distributed" vertical="center"/>
    </xf>
    <xf numFmtId="0" fontId="0" fillId="0" borderId="87" xfId="0" applyBorder="1" applyAlignment="1">
      <alignment horizontal="center" vertical="center"/>
    </xf>
    <xf numFmtId="0" fontId="0" fillId="0" borderId="88" xfId="0" applyBorder="1" applyAlignment="1">
      <alignment horizontal="center"/>
    </xf>
    <xf numFmtId="0" fontId="0" fillId="0" borderId="89" xfId="0" applyBorder="1" applyAlignment="1">
      <alignment horizontal="center"/>
    </xf>
    <xf numFmtId="0" fontId="0" fillId="0" borderId="126" xfId="0" applyBorder="1" applyAlignment="1" applyProtection="1">
      <alignment horizontal="center" vertical="center"/>
      <protection locked="0"/>
    </xf>
    <xf numFmtId="0" fontId="0" fillId="0" borderId="80" xfId="0" applyBorder="1" applyAlignment="1">
      <alignment horizontal="center" vertical="center" justifyLastLine="1"/>
    </xf>
    <xf numFmtId="0" fontId="0" fillId="0" borderId="128" xfId="0" applyBorder="1" applyAlignment="1">
      <alignment horizontal="center" vertical="center" justifyLastLine="1"/>
    </xf>
    <xf numFmtId="0" fontId="0" fillId="0" borderId="10" xfId="0" applyBorder="1" applyAlignment="1">
      <alignment horizontal="center" vertical="center" justifyLastLine="1"/>
    </xf>
    <xf numFmtId="0" fontId="0" fillId="0" borderId="129" xfId="0" applyBorder="1" applyAlignment="1">
      <alignment horizontal="center" vertical="center" justifyLastLine="1"/>
    </xf>
    <xf numFmtId="0" fontId="18" fillId="0" borderId="11" xfId="0" quotePrefix="1" applyFont="1" applyBorder="1" applyAlignment="1">
      <alignment horizontal="center" vertical="center" wrapText="1"/>
    </xf>
    <xf numFmtId="0" fontId="18" fillId="0" borderId="130" xfId="0" quotePrefix="1" applyFont="1" applyBorder="1" applyAlignment="1">
      <alignment horizontal="center" vertical="center" wrapText="1"/>
    </xf>
    <xf numFmtId="0" fontId="18" fillId="0" borderId="13" xfId="0" quotePrefix="1" applyFont="1" applyBorder="1" applyAlignment="1">
      <alignment horizontal="center" vertical="center" wrapText="1"/>
    </xf>
    <xf numFmtId="0" fontId="18" fillId="0" borderId="131" xfId="0" quotePrefix="1" applyFont="1" applyBorder="1" applyAlignment="1">
      <alignment horizontal="center" vertical="center" wrapText="1"/>
    </xf>
    <xf numFmtId="0" fontId="0" fillId="0" borderId="132" xfId="0" applyBorder="1" applyAlignment="1" applyProtection="1">
      <alignment horizontal="center" vertical="center"/>
      <protection locked="0"/>
    </xf>
    <xf numFmtId="0" fontId="0" fillId="0" borderId="133" xfId="0" applyBorder="1" applyAlignment="1" applyProtection="1">
      <alignment horizontal="center" vertical="center"/>
      <protection locked="0"/>
    </xf>
    <xf numFmtId="0" fontId="18" fillId="0" borderId="100" xfId="0" applyFont="1" applyBorder="1" applyAlignment="1">
      <alignment horizontal="center" vertical="center" wrapText="1"/>
    </xf>
    <xf numFmtId="0" fontId="18" fillId="0" borderId="130" xfId="0" applyFont="1" applyBorder="1" applyAlignment="1">
      <alignment horizontal="center" vertical="center" wrapText="1"/>
    </xf>
    <xf numFmtId="0" fontId="18" fillId="0" borderId="102" xfId="0" applyFont="1" applyBorder="1" applyAlignment="1">
      <alignment horizontal="center" vertical="center" wrapText="1"/>
    </xf>
    <xf numFmtId="0" fontId="18" fillId="0" borderId="131" xfId="0" applyFont="1" applyBorder="1" applyAlignment="1">
      <alignment horizontal="center" vertical="center" wrapText="1"/>
    </xf>
    <xf numFmtId="0" fontId="0" fillId="0" borderId="98" xfId="0" applyBorder="1" applyAlignment="1">
      <alignment horizontal="center" vertical="center" justifyLastLine="1"/>
    </xf>
    <xf numFmtId="0" fontId="0" fillId="0" borderId="99" xfId="0" applyBorder="1" applyAlignment="1">
      <alignment horizontal="center" vertical="center" justifyLastLine="1"/>
    </xf>
    <xf numFmtId="0" fontId="0" fillId="0" borderId="0" xfId="0" applyAlignment="1">
      <alignment horizontal="distributed" justifyLastLine="1"/>
    </xf>
    <xf numFmtId="0" fontId="0" fillId="0" borderId="13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8" fillId="0" borderId="100" xfId="0" applyFont="1" applyBorder="1" applyAlignment="1">
      <alignment horizontal="center" vertical="center"/>
    </xf>
    <xf numFmtId="0" fontId="18" fillId="0" borderId="9" xfId="0" applyFont="1" applyBorder="1" applyAlignment="1">
      <alignment horizontal="center" vertical="center"/>
    </xf>
    <xf numFmtId="0" fontId="18" fillId="0" borderId="101" xfId="0" applyFont="1" applyBorder="1" applyAlignment="1">
      <alignment horizontal="center" vertical="center"/>
    </xf>
    <xf numFmtId="0" fontId="18" fillId="0" borderId="102"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0" fontId="18" fillId="0" borderId="96" xfId="0" applyFont="1" applyBorder="1" applyAlignment="1">
      <alignment horizontal="distributed" vertical="center" justifyLastLine="1"/>
    </xf>
    <xf numFmtId="0" fontId="18" fillId="0" borderId="56" xfId="0" applyFont="1" applyBorder="1" applyAlignment="1">
      <alignment horizontal="distributed" vertical="center" justifyLastLine="1"/>
    </xf>
    <xf numFmtId="49" fontId="18" fillId="0" borderId="9" xfId="0" applyNumberFormat="1" applyFont="1" applyBorder="1" applyAlignment="1">
      <alignment horizontal="center" vertical="center"/>
    </xf>
    <xf numFmtId="49" fontId="18" fillId="0" borderId="101" xfId="0" applyNumberFormat="1" applyFont="1" applyBorder="1" applyAlignment="1">
      <alignment horizontal="center" vertical="center"/>
    </xf>
    <xf numFmtId="49" fontId="18" fillId="0" borderId="49" xfId="0" applyNumberFormat="1" applyFont="1" applyBorder="1" applyAlignment="1">
      <alignment horizontal="center" vertical="center"/>
    </xf>
    <xf numFmtId="49" fontId="18" fillId="0" borderId="52" xfId="0" applyNumberFormat="1" applyFont="1" applyBorder="1" applyAlignment="1">
      <alignment horizontal="center" vertical="center"/>
    </xf>
    <xf numFmtId="0" fontId="18" fillId="0" borderId="31" xfId="0" quotePrefix="1" applyFont="1" applyBorder="1" applyAlignment="1">
      <alignment horizontal="center" vertical="center" wrapText="1"/>
    </xf>
    <xf numFmtId="0" fontId="18" fillId="0" borderId="51" xfId="0" quotePrefix="1" applyFont="1" applyBorder="1" applyAlignment="1">
      <alignment horizontal="center" vertical="center" wrapText="1"/>
    </xf>
    <xf numFmtId="0" fontId="0" fillId="0" borderId="32" xfId="0" applyBorder="1"/>
    <xf numFmtId="0" fontId="0" fillId="0" borderId="51" xfId="0" applyBorder="1"/>
    <xf numFmtId="0" fontId="18" fillId="0" borderId="17" xfId="0" applyFont="1" applyBorder="1" applyAlignment="1">
      <alignment horizontal="distributed" vertical="center" justifyLastLine="1"/>
    </xf>
    <xf numFmtId="0" fontId="18" fillId="0" borderId="2" xfId="0" applyFont="1" applyBorder="1" applyAlignment="1">
      <alignment horizontal="distributed" vertical="center" justifyLastLine="1"/>
    </xf>
    <xf numFmtId="0" fontId="18" fillId="0" borderId="30" xfId="0" applyFont="1" applyBorder="1" applyAlignment="1">
      <alignment horizontal="distributed" vertical="center" justifyLastLine="1"/>
    </xf>
    <xf numFmtId="0" fontId="0" fillId="0" borderId="0" xfId="0" applyAlignment="1">
      <alignment horizontal="right"/>
    </xf>
    <xf numFmtId="0" fontId="0" fillId="0" borderId="42" xfId="0" applyBorder="1" applyAlignment="1">
      <alignment horizontal="center" vertical="center" justifyLastLine="1"/>
    </xf>
    <xf numFmtId="0" fontId="0" fillId="0" borderId="34" xfId="0" applyBorder="1" applyAlignment="1">
      <alignment horizontal="center" vertical="center" justifyLastLine="1"/>
    </xf>
    <xf numFmtId="0" fontId="18" fillId="0" borderId="18"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51" xfId="0" applyFont="1" applyBorder="1" applyAlignment="1">
      <alignment horizontal="center" vertical="center" wrapText="1"/>
    </xf>
    <xf numFmtId="0" fontId="0" fillId="0" borderId="83" xfId="0" applyBorder="1" applyAlignment="1">
      <alignment horizontal="center" vertical="center" justifyLastLine="1"/>
    </xf>
    <xf numFmtId="0" fontId="0" fillId="0" borderId="16" xfId="0" applyBorder="1" applyAlignment="1">
      <alignment horizontal="center" vertical="center" justifyLastLine="1"/>
    </xf>
    <xf numFmtId="177" fontId="18" fillId="0" borderId="9" xfId="17" applyNumberFormat="1" applyFont="1" applyBorder="1" applyAlignment="1">
      <alignment horizontal="center" vertical="center"/>
    </xf>
    <xf numFmtId="177" fontId="18" fillId="0" borderId="49" xfId="17" applyNumberFormat="1" applyFont="1" applyBorder="1" applyAlignment="1">
      <alignment horizontal="center" vertical="center"/>
    </xf>
    <xf numFmtId="0" fontId="18" fillId="0" borderId="101" xfId="17" applyFont="1" applyBorder="1" applyAlignment="1">
      <alignment horizontal="center" vertical="center"/>
    </xf>
    <xf numFmtId="0" fontId="18" fillId="0" borderId="52" xfId="17" applyFont="1" applyBorder="1" applyAlignment="1">
      <alignment horizontal="center" vertical="center"/>
    </xf>
    <xf numFmtId="0" fontId="30" fillId="0" borderId="135" xfId="17" applyFont="1" applyBorder="1" applyAlignment="1">
      <alignment horizontal="center" vertical="center"/>
    </xf>
    <xf numFmtId="0" fontId="30" fillId="0" borderId="15" xfId="17" applyFont="1" applyBorder="1" applyAlignment="1">
      <alignment horizontal="center" vertical="center"/>
    </xf>
    <xf numFmtId="0" fontId="30" fillId="0" borderId="45" xfId="17" applyFont="1" applyBorder="1" applyAlignment="1">
      <alignment horizontal="center" vertical="center"/>
    </xf>
    <xf numFmtId="0" fontId="30" fillId="0" borderId="48" xfId="17" applyFont="1" applyBorder="1" applyAlignment="1">
      <alignment horizontal="center" vertical="center"/>
    </xf>
    <xf numFmtId="0" fontId="17" fillId="0" borderId="11" xfId="17" applyFont="1" applyBorder="1" applyAlignment="1">
      <alignment horizontal="left" vertical="center"/>
    </xf>
    <xf numFmtId="0" fontId="24" fillId="0" borderId="9" xfId="17" applyBorder="1" applyAlignment="1">
      <alignment horizontal="left" vertical="center"/>
    </xf>
    <xf numFmtId="0" fontId="24" fillId="0" borderId="13" xfId="17" applyBorder="1" applyAlignment="1">
      <alignment horizontal="left" vertical="center"/>
    </xf>
    <xf numFmtId="0" fontId="24" fillId="0" borderId="49" xfId="17" applyBorder="1" applyAlignment="1">
      <alignment horizontal="left" vertical="center"/>
    </xf>
    <xf numFmtId="0" fontId="30" fillId="0" borderId="136" xfId="17" applyFont="1" applyBorder="1" applyAlignment="1">
      <alignment horizontal="center" vertical="center"/>
    </xf>
    <xf numFmtId="0" fontId="6" fillId="0" borderId="0" xfId="0" applyFont="1" applyAlignment="1">
      <alignment horizontal="distributed"/>
    </xf>
    <xf numFmtId="0" fontId="4" fillId="0" borderId="17" xfId="0" applyFont="1" applyBorder="1" applyAlignment="1">
      <alignment horizontal="center"/>
    </xf>
    <xf numFmtId="0" fontId="4" fillId="0" borderId="2" xfId="0" applyFont="1" applyBorder="1" applyAlignment="1">
      <alignment horizontal="center"/>
    </xf>
    <xf numFmtId="0" fontId="4" fillId="0" borderId="30" xfId="0" applyFont="1" applyBorder="1" applyAlignment="1">
      <alignment horizontal="center"/>
    </xf>
    <xf numFmtId="185" fontId="10" fillId="0" borderId="0" xfId="0" applyNumberFormat="1" applyFont="1" applyAlignment="1">
      <alignment horizontal="center"/>
    </xf>
    <xf numFmtId="185" fontId="10" fillId="0" borderId="0" xfId="0" applyNumberFormat="1" applyFont="1" applyAlignment="1">
      <alignment horizontal="left"/>
    </xf>
    <xf numFmtId="185" fontId="0" fillId="0" borderId="0" xfId="0" applyNumberFormat="1" applyAlignment="1">
      <alignment horizontal="left"/>
    </xf>
    <xf numFmtId="186" fontId="11" fillId="0" borderId="0" xfId="0" applyNumberFormat="1" applyFont="1" applyAlignment="1">
      <alignment horizontal="center" vertical="center"/>
    </xf>
    <xf numFmtId="0" fontId="11" fillId="0" borderId="0" xfId="0" applyFont="1" applyAlignment="1">
      <alignment horizontal="center" vertical="center"/>
    </xf>
    <xf numFmtId="0" fontId="18" fillId="6" borderId="8" xfId="0" applyFont="1" applyFill="1" applyBorder="1" applyAlignment="1">
      <alignment horizontal="center"/>
    </xf>
    <xf numFmtId="0" fontId="18" fillId="6" borderId="8" xfId="0" applyFont="1" applyFill="1" applyBorder="1" applyAlignment="1">
      <alignment horizontal="left"/>
    </xf>
    <xf numFmtId="185" fontId="18" fillId="0" borderId="0" xfId="0" applyNumberFormat="1" applyFont="1" applyAlignment="1">
      <alignment horizontal="center"/>
    </xf>
    <xf numFmtId="0" fontId="18" fillId="6" borderId="105" xfId="0" applyFont="1" applyFill="1" applyBorder="1" applyAlignment="1">
      <alignment horizontal="distributed" vertical="center" justifyLastLine="1" shrinkToFit="1"/>
    </xf>
    <xf numFmtId="0" fontId="18" fillId="6" borderId="106" xfId="0" applyFont="1" applyFill="1" applyBorder="1" applyAlignment="1">
      <alignment horizontal="distributed" vertical="center" justifyLastLine="1" shrinkToFit="1"/>
    </xf>
    <xf numFmtId="187" fontId="12" fillId="6" borderId="15" xfId="0" applyNumberFormat="1" applyFont="1" applyFill="1" applyBorder="1" applyAlignment="1">
      <alignment vertical="center"/>
    </xf>
    <xf numFmtId="187" fontId="12" fillId="6" borderId="110" xfId="0" applyNumberFormat="1" applyFont="1" applyFill="1" applyBorder="1" applyAlignment="1">
      <alignment vertical="center"/>
    </xf>
    <xf numFmtId="187" fontId="12" fillId="6" borderId="86" xfId="0" applyNumberFormat="1" applyFont="1" applyFill="1" applyBorder="1" applyAlignment="1">
      <alignment vertical="center"/>
    </xf>
    <xf numFmtId="187" fontId="12" fillId="6" borderId="111" xfId="0" applyNumberFormat="1" applyFont="1" applyFill="1" applyBorder="1" applyAlignment="1">
      <alignment vertical="center"/>
    </xf>
    <xf numFmtId="186" fontId="12" fillId="0" borderId="0" xfId="0" applyNumberFormat="1" applyFont="1" applyAlignment="1">
      <alignment horizontal="center" vertical="center"/>
    </xf>
    <xf numFmtId="0" fontId="12" fillId="0" borderId="0" xfId="0" applyFont="1" applyAlignment="1">
      <alignment horizontal="center" vertical="center"/>
    </xf>
    <xf numFmtId="185" fontId="18" fillId="0" borderId="9" xfId="0" applyNumberFormat="1" applyFont="1" applyBorder="1" applyAlignment="1">
      <alignment horizontal="center"/>
    </xf>
    <xf numFmtId="0" fontId="18" fillId="6" borderId="23" xfId="0" applyFont="1" applyFill="1" applyBorder="1" applyAlignment="1">
      <alignment horizontal="distributed" vertical="center" justifyLastLine="1"/>
    </xf>
    <xf numFmtId="0" fontId="18" fillId="6" borderId="117" xfId="0" applyFont="1" applyFill="1" applyBorder="1" applyAlignment="1">
      <alignment horizontal="distributed" vertical="center" justifyLastLine="1"/>
    </xf>
    <xf numFmtId="6" fontId="12" fillId="6" borderId="118" xfId="13" applyNumberFormat="1" applyFont="1" applyFill="1" applyBorder="1" applyAlignment="1">
      <alignment horizontal="right" vertical="center"/>
    </xf>
    <xf numFmtId="6" fontId="12" fillId="6" borderId="119" xfId="13" applyNumberFormat="1" applyFont="1" applyFill="1" applyBorder="1" applyAlignment="1">
      <alignment horizontal="right" vertical="center"/>
    </xf>
    <xf numFmtId="6" fontId="12" fillId="6" borderId="86" xfId="13" applyNumberFormat="1" applyFont="1" applyFill="1" applyBorder="1" applyAlignment="1">
      <alignment horizontal="right" vertical="center"/>
    </xf>
    <xf numFmtId="6" fontId="12" fillId="6" borderId="120" xfId="13" applyNumberFormat="1" applyFont="1" applyFill="1" applyBorder="1" applyAlignment="1">
      <alignment horizontal="right" vertical="center"/>
    </xf>
    <xf numFmtId="0" fontId="18" fillId="6" borderId="0" xfId="0" applyFont="1" applyFill="1" applyAlignment="1">
      <alignment horizontal="center"/>
    </xf>
    <xf numFmtId="0" fontId="0" fillId="0" borderId="0" xfId="0" applyAlignment="1">
      <alignment horizontal="left"/>
    </xf>
    <xf numFmtId="6" fontId="12" fillId="6" borderId="118" xfId="0" applyNumberFormat="1" applyFont="1" applyFill="1" applyBorder="1" applyAlignment="1">
      <alignment horizontal="right" vertical="center"/>
    </xf>
    <xf numFmtId="0" fontId="12" fillId="6" borderId="119" xfId="0" applyFont="1" applyFill="1" applyBorder="1" applyAlignment="1">
      <alignment horizontal="right" vertical="center"/>
    </xf>
    <xf numFmtId="0" fontId="12" fillId="6" borderId="86" xfId="0" applyFont="1" applyFill="1" applyBorder="1" applyAlignment="1">
      <alignment horizontal="right" vertical="center"/>
    </xf>
    <xf numFmtId="0" fontId="12" fillId="6" borderId="120" xfId="0" applyFont="1" applyFill="1" applyBorder="1" applyAlignment="1">
      <alignment horizontal="right" vertical="center"/>
    </xf>
    <xf numFmtId="49" fontId="18" fillId="0" borderId="100" xfId="0" applyNumberFormat="1" applyFont="1" applyBorder="1" applyAlignment="1">
      <alignment horizontal="center" vertical="center"/>
    </xf>
    <xf numFmtId="0" fontId="34" fillId="0" borderId="80" xfId="17" applyFont="1" applyBorder="1" applyAlignment="1">
      <alignment horizontal="center" vertical="center"/>
    </xf>
    <xf numFmtId="0" fontId="34" fillId="0" borderId="53" xfId="17" applyFont="1" applyBorder="1" applyAlignment="1">
      <alignment horizontal="center" vertical="center"/>
    </xf>
    <xf numFmtId="0" fontId="34" fillId="0" borderId="55" xfId="17" applyFont="1" applyBorder="1" applyAlignment="1">
      <alignment horizontal="center" vertical="center"/>
    </xf>
    <xf numFmtId="0" fontId="34" fillId="0" borderId="29" xfId="17" applyFont="1" applyBorder="1" applyAlignment="1">
      <alignment horizontal="center" vertical="center"/>
    </xf>
    <xf numFmtId="0" fontId="34" fillId="0" borderId="13" xfId="17" applyFont="1" applyBorder="1" applyAlignment="1">
      <alignment horizontal="center" vertical="center"/>
    </xf>
    <xf numFmtId="0" fontId="34" fillId="0" borderId="52" xfId="17" applyFont="1" applyBorder="1" applyAlignment="1">
      <alignment horizontal="center" vertical="center"/>
    </xf>
    <xf numFmtId="0" fontId="20" fillId="0" borderId="0" xfId="16" applyAlignment="1">
      <alignment horizontal="center" vertical="center"/>
    </xf>
    <xf numFmtId="0" fontId="30" fillId="0" borderId="17" xfId="16" applyFont="1" applyBorder="1" applyAlignment="1">
      <alignment horizontal="center" vertical="center"/>
    </xf>
    <xf numFmtId="0" fontId="30" fillId="0" borderId="2" xfId="16" applyFont="1" applyBorder="1" applyAlignment="1">
      <alignment horizontal="center" vertical="center"/>
    </xf>
    <xf numFmtId="0" fontId="30" fillId="0" borderId="33" xfId="16" applyFont="1" applyBorder="1" applyAlignment="1">
      <alignment horizontal="center" vertical="center"/>
    </xf>
    <xf numFmtId="0" fontId="30" fillId="0" borderId="32" xfId="16" applyFont="1" applyBorder="1" applyAlignment="1">
      <alignment horizontal="center" vertical="center"/>
    </xf>
    <xf numFmtId="0" fontId="30" fillId="0" borderId="0" xfId="16" applyFont="1" applyAlignment="1">
      <alignment horizontal="center" vertical="center"/>
    </xf>
  </cellXfs>
  <cellStyles count="19">
    <cellStyle name="Calc Currency (0)" xfId="1" xr:uid="{00000000-0005-0000-0000-000000000000}"/>
    <cellStyle name="Comma_laroux" xfId="2" xr:uid="{00000000-0005-0000-0000-000001000000}"/>
    <cellStyle name="Currency [0]_laroux" xfId="3" xr:uid="{00000000-0005-0000-0000-000002000000}"/>
    <cellStyle name="Currency_laroux" xfId="4" xr:uid="{00000000-0005-0000-0000-000003000000}"/>
    <cellStyle name="Grey" xfId="5" xr:uid="{00000000-0005-0000-0000-000004000000}"/>
    <cellStyle name="Header1" xfId="6" xr:uid="{00000000-0005-0000-0000-000005000000}"/>
    <cellStyle name="Header2" xfId="7" xr:uid="{00000000-0005-0000-0000-000006000000}"/>
    <cellStyle name="Input [yellow]" xfId="8" xr:uid="{00000000-0005-0000-0000-000007000000}"/>
    <cellStyle name="Normal - Style1" xfId="9" xr:uid="{00000000-0005-0000-0000-000008000000}"/>
    <cellStyle name="Normal_#18-Internet" xfId="10" xr:uid="{00000000-0005-0000-0000-000009000000}"/>
    <cellStyle name="Percent [2]" xfId="11" xr:uid="{00000000-0005-0000-0000-00000A000000}"/>
    <cellStyle name="パーセント 2" xfId="12" xr:uid="{00000000-0005-0000-0000-00000B000000}"/>
    <cellStyle name="桁区切り" xfId="13" builtinId="6"/>
    <cellStyle name="桁区切り 2" xfId="14" xr:uid="{00000000-0005-0000-0000-00000D000000}"/>
    <cellStyle name="標準" xfId="0" builtinId="0"/>
    <cellStyle name="標準 2" xfId="15" xr:uid="{00000000-0005-0000-0000-00000F000000}"/>
    <cellStyle name="標準 3" xfId="16" xr:uid="{00000000-0005-0000-0000-000010000000}"/>
    <cellStyle name="標準 4" xfId="17" xr:uid="{00000000-0005-0000-0000-000011000000}"/>
    <cellStyle name="未定義"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9510" name="AutoShape 4">
          <a:extLst>
            <a:ext uri="{FF2B5EF4-FFF2-40B4-BE49-F238E27FC236}">
              <a16:creationId xmlns:a16="http://schemas.microsoft.com/office/drawing/2014/main" id="{7CA68EB4-1AFE-B89D-1D40-BCDC567BA88D}"/>
            </a:ext>
          </a:extLst>
        </xdr:cNvPr>
        <xdr:cNvSpPr>
          <a:spLocks noChangeArrowheads="1"/>
        </xdr:cNvSpPr>
      </xdr:nvSpPr>
      <xdr:spPr bwMode="auto">
        <a:xfrm>
          <a:off x="1476375" y="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1" name="AutoShape 57">
          <a:extLst>
            <a:ext uri="{FF2B5EF4-FFF2-40B4-BE49-F238E27FC236}">
              <a16:creationId xmlns:a16="http://schemas.microsoft.com/office/drawing/2014/main" id="{8C05277A-125B-3F31-1AA7-F9AE22DE29C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9512" name="Line 60">
          <a:extLst>
            <a:ext uri="{FF2B5EF4-FFF2-40B4-BE49-F238E27FC236}">
              <a16:creationId xmlns:a16="http://schemas.microsoft.com/office/drawing/2014/main" id="{4C353907-58C7-3E2D-C970-650A39972722}"/>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3" name="Line 61">
          <a:extLst>
            <a:ext uri="{FF2B5EF4-FFF2-40B4-BE49-F238E27FC236}">
              <a16:creationId xmlns:a16="http://schemas.microsoft.com/office/drawing/2014/main" id="{BBF9B020-0255-9290-7953-6C2BC9055B26}"/>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14" name="Line 62">
          <a:extLst>
            <a:ext uri="{FF2B5EF4-FFF2-40B4-BE49-F238E27FC236}">
              <a16:creationId xmlns:a16="http://schemas.microsoft.com/office/drawing/2014/main" id="{39A15760-BDBB-1E2F-4CC1-D4CFDA94D426}"/>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15" name="Line 63">
          <a:extLst>
            <a:ext uri="{FF2B5EF4-FFF2-40B4-BE49-F238E27FC236}">
              <a16:creationId xmlns:a16="http://schemas.microsoft.com/office/drawing/2014/main" id="{D0F4F5A1-8115-A4CE-0B97-32A236B137E8}"/>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6" name="Line 64">
          <a:extLst>
            <a:ext uri="{FF2B5EF4-FFF2-40B4-BE49-F238E27FC236}">
              <a16:creationId xmlns:a16="http://schemas.microsoft.com/office/drawing/2014/main" id="{4D241B1F-1179-8C7D-8A1C-4375FB7135EF}"/>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7" name="Line 65">
          <a:extLst>
            <a:ext uri="{FF2B5EF4-FFF2-40B4-BE49-F238E27FC236}">
              <a16:creationId xmlns:a16="http://schemas.microsoft.com/office/drawing/2014/main" id="{0D5DD059-C114-BE22-4517-72D0A0A3ED3D}"/>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18" name="Line 67">
          <a:extLst>
            <a:ext uri="{FF2B5EF4-FFF2-40B4-BE49-F238E27FC236}">
              <a16:creationId xmlns:a16="http://schemas.microsoft.com/office/drawing/2014/main" id="{B2AF9637-41ED-C65F-7C05-15335B9EC6A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19" name="Line 68">
          <a:extLst>
            <a:ext uri="{FF2B5EF4-FFF2-40B4-BE49-F238E27FC236}">
              <a16:creationId xmlns:a16="http://schemas.microsoft.com/office/drawing/2014/main" id="{835FC70F-0858-2401-5B57-F37911534AE6}"/>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20" name="Line 69">
          <a:extLst>
            <a:ext uri="{FF2B5EF4-FFF2-40B4-BE49-F238E27FC236}">
              <a16:creationId xmlns:a16="http://schemas.microsoft.com/office/drawing/2014/main" id="{61C7567E-215F-7A0F-6DE5-2A80C9C08595}"/>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1" name="AutoShape 70">
          <a:extLst>
            <a:ext uri="{FF2B5EF4-FFF2-40B4-BE49-F238E27FC236}">
              <a16:creationId xmlns:a16="http://schemas.microsoft.com/office/drawing/2014/main" id="{61489CEF-477A-C557-3DC6-9F2E025E1D49}"/>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9522" name="Line 73">
          <a:extLst>
            <a:ext uri="{FF2B5EF4-FFF2-40B4-BE49-F238E27FC236}">
              <a16:creationId xmlns:a16="http://schemas.microsoft.com/office/drawing/2014/main" id="{E50EE1E3-3FE9-EAB0-C0B6-9B09431D5D1D}"/>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3" name="Line 74">
          <a:extLst>
            <a:ext uri="{FF2B5EF4-FFF2-40B4-BE49-F238E27FC236}">
              <a16:creationId xmlns:a16="http://schemas.microsoft.com/office/drawing/2014/main" id="{A3D3C036-50B5-9A1C-13F6-80EC41C23101}"/>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24" name="Line 75">
          <a:extLst>
            <a:ext uri="{FF2B5EF4-FFF2-40B4-BE49-F238E27FC236}">
              <a16:creationId xmlns:a16="http://schemas.microsoft.com/office/drawing/2014/main" id="{E494E445-751B-0C43-EA87-BA2EC014E3D4}"/>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25" name="Line 76">
          <a:extLst>
            <a:ext uri="{FF2B5EF4-FFF2-40B4-BE49-F238E27FC236}">
              <a16:creationId xmlns:a16="http://schemas.microsoft.com/office/drawing/2014/main" id="{D60D3695-A6C0-FABE-1F7B-FEBC372681D2}"/>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6" name="Line 77">
          <a:extLst>
            <a:ext uri="{FF2B5EF4-FFF2-40B4-BE49-F238E27FC236}">
              <a16:creationId xmlns:a16="http://schemas.microsoft.com/office/drawing/2014/main" id="{C6F39852-23C1-1D85-E1F0-C4FB8FAABDC2}"/>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7" name="Line 78">
          <a:extLst>
            <a:ext uri="{FF2B5EF4-FFF2-40B4-BE49-F238E27FC236}">
              <a16:creationId xmlns:a16="http://schemas.microsoft.com/office/drawing/2014/main" id="{A69A2874-A4CC-91D3-2C58-984E6B51D1BA}"/>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28" name="Line 80">
          <a:extLst>
            <a:ext uri="{FF2B5EF4-FFF2-40B4-BE49-F238E27FC236}">
              <a16:creationId xmlns:a16="http://schemas.microsoft.com/office/drawing/2014/main" id="{C84C26E3-C3A5-CA24-4CF1-703A2A66FE5F}"/>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29" name="Line 81">
          <a:extLst>
            <a:ext uri="{FF2B5EF4-FFF2-40B4-BE49-F238E27FC236}">
              <a16:creationId xmlns:a16="http://schemas.microsoft.com/office/drawing/2014/main" id="{318BEFC9-DE4E-7EDB-D134-7C89F50D712C}"/>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30" name="Line 82">
          <a:extLst>
            <a:ext uri="{FF2B5EF4-FFF2-40B4-BE49-F238E27FC236}">
              <a16:creationId xmlns:a16="http://schemas.microsoft.com/office/drawing/2014/main" id="{E4B3C192-8F9A-B964-0575-A2816375FAC9}"/>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1" name="AutoShape 95">
          <a:extLst>
            <a:ext uri="{FF2B5EF4-FFF2-40B4-BE49-F238E27FC236}">
              <a16:creationId xmlns:a16="http://schemas.microsoft.com/office/drawing/2014/main" id="{C240DE45-DB83-6E99-2474-DF92B160B189}"/>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2" name="Line 98">
          <a:extLst>
            <a:ext uri="{FF2B5EF4-FFF2-40B4-BE49-F238E27FC236}">
              <a16:creationId xmlns:a16="http://schemas.microsoft.com/office/drawing/2014/main" id="{19FB8D92-68B4-8936-9ECE-48F87FEC4D95}"/>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33" name="Line 99">
          <a:extLst>
            <a:ext uri="{FF2B5EF4-FFF2-40B4-BE49-F238E27FC236}">
              <a16:creationId xmlns:a16="http://schemas.microsoft.com/office/drawing/2014/main" id="{6432E5E1-3E15-241F-7E0C-A8ADE578C12B}"/>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34" name="Line 100">
          <a:extLst>
            <a:ext uri="{FF2B5EF4-FFF2-40B4-BE49-F238E27FC236}">
              <a16:creationId xmlns:a16="http://schemas.microsoft.com/office/drawing/2014/main" id="{9B847394-7E69-854E-FC30-FEA79F9CEC34}"/>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5" name="Line 101">
          <a:extLst>
            <a:ext uri="{FF2B5EF4-FFF2-40B4-BE49-F238E27FC236}">
              <a16:creationId xmlns:a16="http://schemas.microsoft.com/office/drawing/2014/main" id="{E25AB989-B157-5728-2726-A0F3A4B81BCC}"/>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6" name="Line 102">
          <a:extLst>
            <a:ext uri="{FF2B5EF4-FFF2-40B4-BE49-F238E27FC236}">
              <a16:creationId xmlns:a16="http://schemas.microsoft.com/office/drawing/2014/main" id="{39DA7E62-7E7B-6EBF-09CD-EB48BB3A7D40}"/>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37" name="Line 104">
          <a:extLst>
            <a:ext uri="{FF2B5EF4-FFF2-40B4-BE49-F238E27FC236}">
              <a16:creationId xmlns:a16="http://schemas.microsoft.com/office/drawing/2014/main" id="{14763285-58ED-B464-6F86-C97C623BA7B3}"/>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38" name="Line 105">
          <a:extLst>
            <a:ext uri="{FF2B5EF4-FFF2-40B4-BE49-F238E27FC236}">
              <a16:creationId xmlns:a16="http://schemas.microsoft.com/office/drawing/2014/main" id="{B883E477-9920-D378-D055-5B75D3147D2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39" name="Line 106">
          <a:extLst>
            <a:ext uri="{FF2B5EF4-FFF2-40B4-BE49-F238E27FC236}">
              <a16:creationId xmlns:a16="http://schemas.microsoft.com/office/drawing/2014/main" id="{76BFF097-9CE5-A9B2-0C35-29B9E43E8CA2}"/>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0" name="AutoShape 107">
          <a:extLst>
            <a:ext uri="{FF2B5EF4-FFF2-40B4-BE49-F238E27FC236}">
              <a16:creationId xmlns:a16="http://schemas.microsoft.com/office/drawing/2014/main" id="{7E77644D-1210-5ECF-3C82-4D8AB91E9C6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1" name="Line 110">
          <a:extLst>
            <a:ext uri="{FF2B5EF4-FFF2-40B4-BE49-F238E27FC236}">
              <a16:creationId xmlns:a16="http://schemas.microsoft.com/office/drawing/2014/main" id="{4DFB2421-D707-0BF9-2D97-988192A939E1}"/>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42" name="Line 111">
          <a:extLst>
            <a:ext uri="{FF2B5EF4-FFF2-40B4-BE49-F238E27FC236}">
              <a16:creationId xmlns:a16="http://schemas.microsoft.com/office/drawing/2014/main" id="{8BCF436E-688E-18D9-5CCA-8A9E80975B1E}"/>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43" name="Line 112">
          <a:extLst>
            <a:ext uri="{FF2B5EF4-FFF2-40B4-BE49-F238E27FC236}">
              <a16:creationId xmlns:a16="http://schemas.microsoft.com/office/drawing/2014/main" id="{46A2FFA5-E969-0397-0DC3-22ECA21021EF}"/>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4" name="Line 113">
          <a:extLst>
            <a:ext uri="{FF2B5EF4-FFF2-40B4-BE49-F238E27FC236}">
              <a16:creationId xmlns:a16="http://schemas.microsoft.com/office/drawing/2014/main" id="{6BE43C99-C7A3-7651-5F0D-1FB4FA801113}"/>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5" name="Line 114">
          <a:extLst>
            <a:ext uri="{FF2B5EF4-FFF2-40B4-BE49-F238E27FC236}">
              <a16:creationId xmlns:a16="http://schemas.microsoft.com/office/drawing/2014/main" id="{BF25AB2E-C7E8-482C-5FA2-F9347CB9D621}"/>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46" name="Line 116">
          <a:extLst>
            <a:ext uri="{FF2B5EF4-FFF2-40B4-BE49-F238E27FC236}">
              <a16:creationId xmlns:a16="http://schemas.microsoft.com/office/drawing/2014/main" id="{91FCD61E-0D6E-3FD4-5EE9-D928A95BBF4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47" name="Line 117">
          <a:extLst>
            <a:ext uri="{FF2B5EF4-FFF2-40B4-BE49-F238E27FC236}">
              <a16:creationId xmlns:a16="http://schemas.microsoft.com/office/drawing/2014/main" id="{5386555F-8DCA-7465-3721-7A72E424620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48" name="Line 118">
          <a:extLst>
            <a:ext uri="{FF2B5EF4-FFF2-40B4-BE49-F238E27FC236}">
              <a16:creationId xmlns:a16="http://schemas.microsoft.com/office/drawing/2014/main" id="{2388F746-221C-5952-D3E0-ACAE27F872A0}"/>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49" name="AutoShape 119">
          <a:extLst>
            <a:ext uri="{FF2B5EF4-FFF2-40B4-BE49-F238E27FC236}">
              <a16:creationId xmlns:a16="http://schemas.microsoft.com/office/drawing/2014/main" id="{B7DB538A-3E34-FBDC-4DCE-D4C72912D7B2}"/>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59550" name="Line 120">
          <a:extLst>
            <a:ext uri="{FF2B5EF4-FFF2-40B4-BE49-F238E27FC236}">
              <a16:creationId xmlns:a16="http://schemas.microsoft.com/office/drawing/2014/main" id="{357EE6F1-3B1B-3CA7-015C-D1AD93CDBDFA}"/>
            </a:ext>
          </a:extLst>
        </xdr:cNvPr>
        <xdr:cNvSpPr>
          <a:spLocks noChangeShapeType="1"/>
        </xdr:cNvSpPr>
      </xdr:nvSpPr>
      <xdr:spPr bwMode="auto">
        <a:xfrm>
          <a:off x="95250"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1" name="Line 121">
          <a:extLst>
            <a:ext uri="{FF2B5EF4-FFF2-40B4-BE49-F238E27FC236}">
              <a16:creationId xmlns:a16="http://schemas.microsoft.com/office/drawing/2014/main" id="{A3FAB62D-AA9E-266B-7DCF-6B8182EF4511}"/>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52" name="Line 122">
          <a:extLst>
            <a:ext uri="{FF2B5EF4-FFF2-40B4-BE49-F238E27FC236}">
              <a16:creationId xmlns:a16="http://schemas.microsoft.com/office/drawing/2014/main" id="{AEA13F3A-16CE-879E-CB09-49694C84060F}"/>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53" name="Line 123">
          <a:extLst>
            <a:ext uri="{FF2B5EF4-FFF2-40B4-BE49-F238E27FC236}">
              <a16:creationId xmlns:a16="http://schemas.microsoft.com/office/drawing/2014/main" id="{817BEFA9-799A-584C-0313-8012D9DD1D20}"/>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4" name="Line 124">
          <a:extLst>
            <a:ext uri="{FF2B5EF4-FFF2-40B4-BE49-F238E27FC236}">
              <a16:creationId xmlns:a16="http://schemas.microsoft.com/office/drawing/2014/main" id="{EE08B180-031A-0E14-1CEE-7C963008710E}"/>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5" name="Line 125">
          <a:extLst>
            <a:ext uri="{FF2B5EF4-FFF2-40B4-BE49-F238E27FC236}">
              <a16:creationId xmlns:a16="http://schemas.microsoft.com/office/drawing/2014/main" id="{304FC99D-F016-1BC0-3603-A14FEAD0FC3C}"/>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56" name="Line 126">
          <a:extLst>
            <a:ext uri="{FF2B5EF4-FFF2-40B4-BE49-F238E27FC236}">
              <a16:creationId xmlns:a16="http://schemas.microsoft.com/office/drawing/2014/main" id="{A2F6EA3E-B745-8EC6-F2F7-666246AB2D11}"/>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57" name="Line 127">
          <a:extLst>
            <a:ext uri="{FF2B5EF4-FFF2-40B4-BE49-F238E27FC236}">
              <a16:creationId xmlns:a16="http://schemas.microsoft.com/office/drawing/2014/main" id="{97F59094-B951-8347-294A-5A4545E6B98B}"/>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58" name="Line 128">
          <a:extLst>
            <a:ext uri="{FF2B5EF4-FFF2-40B4-BE49-F238E27FC236}">
              <a16:creationId xmlns:a16="http://schemas.microsoft.com/office/drawing/2014/main" id="{0E032CE2-BFA8-09E1-612C-76CBA3F24DAD}"/>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9" name="AutoShape 129">
          <a:extLst>
            <a:ext uri="{FF2B5EF4-FFF2-40B4-BE49-F238E27FC236}">
              <a16:creationId xmlns:a16="http://schemas.microsoft.com/office/drawing/2014/main" id="{4F7A01BF-BE56-3C26-071D-2E78CD851743}"/>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59560" name="Line 130">
          <a:extLst>
            <a:ext uri="{FF2B5EF4-FFF2-40B4-BE49-F238E27FC236}">
              <a16:creationId xmlns:a16="http://schemas.microsoft.com/office/drawing/2014/main" id="{A051D24C-99F3-17D3-210A-880F50CCCCF5}"/>
            </a:ext>
          </a:extLst>
        </xdr:cNvPr>
        <xdr:cNvSpPr>
          <a:spLocks noChangeShapeType="1"/>
        </xdr:cNvSpPr>
      </xdr:nvSpPr>
      <xdr:spPr bwMode="auto">
        <a:xfrm>
          <a:off x="95250"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1" name="Line 131">
          <a:extLst>
            <a:ext uri="{FF2B5EF4-FFF2-40B4-BE49-F238E27FC236}">
              <a16:creationId xmlns:a16="http://schemas.microsoft.com/office/drawing/2014/main" id="{47E695BF-6F33-DBB1-93BC-FAC8CEC2DC31}"/>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62" name="Line 132">
          <a:extLst>
            <a:ext uri="{FF2B5EF4-FFF2-40B4-BE49-F238E27FC236}">
              <a16:creationId xmlns:a16="http://schemas.microsoft.com/office/drawing/2014/main" id="{876FAED1-97D6-7462-AF6A-92FEDD383F04}"/>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63" name="Line 133">
          <a:extLst>
            <a:ext uri="{FF2B5EF4-FFF2-40B4-BE49-F238E27FC236}">
              <a16:creationId xmlns:a16="http://schemas.microsoft.com/office/drawing/2014/main" id="{27AE01C5-5F18-E861-0BB9-F0981600FB7B}"/>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4" name="Line 134">
          <a:extLst>
            <a:ext uri="{FF2B5EF4-FFF2-40B4-BE49-F238E27FC236}">
              <a16:creationId xmlns:a16="http://schemas.microsoft.com/office/drawing/2014/main" id="{0C582D71-8D12-3DC1-8841-0DC48D48C0EA}"/>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5" name="Line 135">
          <a:extLst>
            <a:ext uri="{FF2B5EF4-FFF2-40B4-BE49-F238E27FC236}">
              <a16:creationId xmlns:a16="http://schemas.microsoft.com/office/drawing/2014/main" id="{C215A913-999F-0B61-8563-EF79B1B41057}"/>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66" name="Line 136">
          <a:extLst>
            <a:ext uri="{FF2B5EF4-FFF2-40B4-BE49-F238E27FC236}">
              <a16:creationId xmlns:a16="http://schemas.microsoft.com/office/drawing/2014/main" id="{8E4AEE44-20A8-CB2B-C8C6-3585836FED83}"/>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67" name="Line 137">
          <a:extLst>
            <a:ext uri="{FF2B5EF4-FFF2-40B4-BE49-F238E27FC236}">
              <a16:creationId xmlns:a16="http://schemas.microsoft.com/office/drawing/2014/main" id="{9C5A5570-8C2E-9118-AFC2-1AA5B9C9AA1A}"/>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68" name="Line 138">
          <a:extLst>
            <a:ext uri="{FF2B5EF4-FFF2-40B4-BE49-F238E27FC236}">
              <a16:creationId xmlns:a16="http://schemas.microsoft.com/office/drawing/2014/main" id="{39EE654A-63A6-67F9-0A1F-B51B9008274C}"/>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9" name="AutoShape 139">
          <a:extLst>
            <a:ext uri="{FF2B5EF4-FFF2-40B4-BE49-F238E27FC236}">
              <a16:creationId xmlns:a16="http://schemas.microsoft.com/office/drawing/2014/main" id="{E99214B7-07AD-506D-72A8-63CE95824C26}"/>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0" name="Line 140">
          <a:extLst>
            <a:ext uri="{FF2B5EF4-FFF2-40B4-BE49-F238E27FC236}">
              <a16:creationId xmlns:a16="http://schemas.microsoft.com/office/drawing/2014/main" id="{D72AEFEE-8A5D-12D5-C18F-0653C0E390E2}"/>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71" name="Line 141">
          <a:extLst>
            <a:ext uri="{FF2B5EF4-FFF2-40B4-BE49-F238E27FC236}">
              <a16:creationId xmlns:a16="http://schemas.microsoft.com/office/drawing/2014/main" id="{D7613ABE-6B34-98AE-B572-089111960DC9}"/>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72" name="Line 142">
          <a:extLst>
            <a:ext uri="{FF2B5EF4-FFF2-40B4-BE49-F238E27FC236}">
              <a16:creationId xmlns:a16="http://schemas.microsoft.com/office/drawing/2014/main" id="{B138F6E7-4389-3A79-026D-ADAFAD8BF129}"/>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3" name="Line 143">
          <a:extLst>
            <a:ext uri="{FF2B5EF4-FFF2-40B4-BE49-F238E27FC236}">
              <a16:creationId xmlns:a16="http://schemas.microsoft.com/office/drawing/2014/main" id="{37EF311E-39B3-354D-2141-76D773B6B343}"/>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4" name="Line 144">
          <a:extLst>
            <a:ext uri="{FF2B5EF4-FFF2-40B4-BE49-F238E27FC236}">
              <a16:creationId xmlns:a16="http://schemas.microsoft.com/office/drawing/2014/main" id="{45149F7E-2428-E983-5F05-F2E7C36AD504}"/>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75" name="Line 145">
          <a:extLst>
            <a:ext uri="{FF2B5EF4-FFF2-40B4-BE49-F238E27FC236}">
              <a16:creationId xmlns:a16="http://schemas.microsoft.com/office/drawing/2014/main" id="{B98E4584-3CBE-A139-6ECE-5BCD0E8BCB17}"/>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76" name="Line 146">
          <a:extLst>
            <a:ext uri="{FF2B5EF4-FFF2-40B4-BE49-F238E27FC236}">
              <a16:creationId xmlns:a16="http://schemas.microsoft.com/office/drawing/2014/main" id="{2A819187-83F1-F350-C9B1-242E91ECB705}"/>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77" name="Line 147">
          <a:extLst>
            <a:ext uri="{FF2B5EF4-FFF2-40B4-BE49-F238E27FC236}">
              <a16:creationId xmlns:a16="http://schemas.microsoft.com/office/drawing/2014/main" id="{4D884EAE-F10C-4A3D-2F8A-C093B5988191}"/>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8" name="AutoShape 148">
          <a:extLst>
            <a:ext uri="{FF2B5EF4-FFF2-40B4-BE49-F238E27FC236}">
              <a16:creationId xmlns:a16="http://schemas.microsoft.com/office/drawing/2014/main" id="{6E52C4DF-5140-CE02-BDE4-57103390C15B}"/>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9" name="Line 149">
          <a:extLst>
            <a:ext uri="{FF2B5EF4-FFF2-40B4-BE49-F238E27FC236}">
              <a16:creationId xmlns:a16="http://schemas.microsoft.com/office/drawing/2014/main" id="{C6D1FE4C-6392-CF4F-2325-915170CED7BD}"/>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80" name="Line 150">
          <a:extLst>
            <a:ext uri="{FF2B5EF4-FFF2-40B4-BE49-F238E27FC236}">
              <a16:creationId xmlns:a16="http://schemas.microsoft.com/office/drawing/2014/main" id="{AE9B35F7-DBE8-EC43-159C-DD898CB68A25}"/>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81" name="Line 151">
          <a:extLst>
            <a:ext uri="{FF2B5EF4-FFF2-40B4-BE49-F238E27FC236}">
              <a16:creationId xmlns:a16="http://schemas.microsoft.com/office/drawing/2014/main" id="{010F83A2-16C6-8AA4-6058-512FA2307009}"/>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82" name="Line 152">
          <a:extLst>
            <a:ext uri="{FF2B5EF4-FFF2-40B4-BE49-F238E27FC236}">
              <a16:creationId xmlns:a16="http://schemas.microsoft.com/office/drawing/2014/main" id="{8A38D9FD-C341-307B-95F5-1B17B476F115}"/>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83" name="Line 153">
          <a:extLst>
            <a:ext uri="{FF2B5EF4-FFF2-40B4-BE49-F238E27FC236}">
              <a16:creationId xmlns:a16="http://schemas.microsoft.com/office/drawing/2014/main" id="{C402C275-2619-721A-B2FF-55D73C0ADC4D}"/>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84" name="Line 154">
          <a:extLst>
            <a:ext uri="{FF2B5EF4-FFF2-40B4-BE49-F238E27FC236}">
              <a16:creationId xmlns:a16="http://schemas.microsoft.com/office/drawing/2014/main" id="{C6827528-BF88-D8CE-77E3-B5AC0DB46710}"/>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85" name="Line 155">
          <a:extLst>
            <a:ext uri="{FF2B5EF4-FFF2-40B4-BE49-F238E27FC236}">
              <a16:creationId xmlns:a16="http://schemas.microsoft.com/office/drawing/2014/main" id="{B2048F46-8E95-600B-41A3-2956B015731A}"/>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86" name="Line 156">
          <a:extLst>
            <a:ext uri="{FF2B5EF4-FFF2-40B4-BE49-F238E27FC236}">
              <a16:creationId xmlns:a16="http://schemas.microsoft.com/office/drawing/2014/main" id="{557E8D16-9079-1095-2C57-F0C9CBDBCF2C}"/>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87" name="AutoShape 157">
          <a:extLst>
            <a:ext uri="{FF2B5EF4-FFF2-40B4-BE49-F238E27FC236}">
              <a16:creationId xmlns:a16="http://schemas.microsoft.com/office/drawing/2014/main" id="{5F9EADEA-CAD0-3567-6527-120385733C62}"/>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101</xdr:row>
      <xdr:rowOff>0</xdr:rowOff>
    </xdr:from>
    <xdr:to>
      <xdr:col>1</xdr:col>
      <xdr:colOff>0</xdr:colOff>
      <xdr:row>101</xdr:row>
      <xdr:rowOff>0</xdr:rowOff>
    </xdr:to>
    <xdr:sp macro="" textlink="">
      <xdr:nvSpPr>
        <xdr:cNvPr id="59588" name="Line 158">
          <a:extLst>
            <a:ext uri="{FF2B5EF4-FFF2-40B4-BE49-F238E27FC236}">
              <a16:creationId xmlns:a16="http://schemas.microsoft.com/office/drawing/2014/main" id="{73F92E77-E922-E2D9-0183-D5BDE130D0BC}"/>
            </a:ext>
          </a:extLst>
        </xdr:cNvPr>
        <xdr:cNvSpPr>
          <a:spLocks noChangeShapeType="1"/>
        </xdr:cNvSpPr>
      </xdr:nvSpPr>
      <xdr:spPr bwMode="auto">
        <a:xfrm>
          <a:off x="95250"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89" name="Line 159">
          <a:extLst>
            <a:ext uri="{FF2B5EF4-FFF2-40B4-BE49-F238E27FC236}">
              <a16:creationId xmlns:a16="http://schemas.microsoft.com/office/drawing/2014/main" id="{BB0C3BF6-7604-BEB0-39D9-A8C1FAB7B046}"/>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590" name="Line 160">
          <a:extLst>
            <a:ext uri="{FF2B5EF4-FFF2-40B4-BE49-F238E27FC236}">
              <a16:creationId xmlns:a16="http://schemas.microsoft.com/office/drawing/2014/main" id="{E79AD4D1-3A17-0CD5-E226-00B3FD455979}"/>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591" name="Line 161">
          <a:extLst>
            <a:ext uri="{FF2B5EF4-FFF2-40B4-BE49-F238E27FC236}">
              <a16:creationId xmlns:a16="http://schemas.microsoft.com/office/drawing/2014/main" id="{63418736-5C98-AB50-0E4A-E0B72593B239}"/>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2" name="Line 162">
          <a:extLst>
            <a:ext uri="{FF2B5EF4-FFF2-40B4-BE49-F238E27FC236}">
              <a16:creationId xmlns:a16="http://schemas.microsoft.com/office/drawing/2014/main" id="{F8C1099B-BEDD-2DE6-97AE-ED51F5D7A477}"/>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3" name="Line 163">
          <a:extLst>
            <a:ext uri="{FF2B5EF4-FFF2-40B4-BE49-F238E27FC236}">
              <a16:creationId xmlns:a16="http://schemas.microsoft.com/office/drawing/2014/main" id="{55C7DD1D-848E-FA6A-5583-AE37C2300719}"/>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594" name="Line 164">
          <a:extLst>
            <a:ext uri="{FF2B5EF4-FFF2-40B4-BE49-F238E27FC236}">
              <a16:creationId xmlns:a16="http://schemas.microsoft.com/office/drawing/2014/main" id="{923E8BDE-8B6A-7E0A-A29C-73B5BB66C8DD}"/>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595" name="Line 165">
          <a:extLst>
            <a:ext uri="{FF2B5EF4-FFF2-40B4-BE49-F238E27FC236}">
              <a16:creationId xmlns:a16="http://schemas.microsoft.com/office/drawing/2014/main" id="{C08A25EC-20FC-D2AA-A574-9B2F265952D7}"/>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596" name="Line 166">
          <a:extLst>
            <a:ext uri="{FF2B5EF4-FFF2-40B4-BE49-F238E27FC236}">
              <a16:creationId xmlns:a16="http://schemas.microsoft.com/office/drawing/2014/main" id="{AEC8653E-B879-FDE6-35E1-02895E1E556E}"/>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7" name="AutoShape 167">
          <a:extLst>
            <a:ext uri="{FF2B5EF4-FFF2-40B4-BE49-F238E27FC236}">
              <a16:creationId xmlns:a16="http://schemas.microsoft.com/office/drawing/2014/main" id="{B62F1D96-B5F8-CCC9-AD0B-2BEFED739C2E}"/>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101</xdr:row>
      <xdr:rowOff>0</xdr:rowOff>
    </xdr:from>
    <xdr:to>
      <xdr:col>1</xdr:col>
      <xdr:colOff>0</xdr:colOff>
      <xdr:row>101</xdr:row>
      <xdr:rowOff>0</xdr:rowOff>
    </xdr:to>
    <xdr:sp macro="" textlink="">
      <xdr:nvSpPr>
        <xdr:cNvPr id="59598" name="Line 168">
          <a:extLst>
            <a:ext uri="{FF2B5EF4-FFF2-40B4-BE49-F238E27FC236}">
              <a16:creationId xmlns:a16="http://schemas.microsoft.com/office/drawing/2014/main" id="{F64ECA25-D4BC-6E7C-B86A-ABB38D0C8FB6}"/>
            </a:ext>
          </a:extLst>
        </xdr:cNvPr>
        <xdr:cNvSpPr>
          <a:spLocks noChangeShapeType="1"/>
        </xdr:cNvSpPr>
      </xdr:nvSpPr>
      <xdr:spPr bwMode="auto">
        <a:xfrm>
          <a:off x="95250"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9" name="Line 169">
          <a:extLst>
            <a:ext uri="{FF2B5EF4-FFF2-40B4-BE49-F238E27FC236}">
              <a16:creationId xmlns:a16="http://schemas.microsoft.com/office/drawing/2014/main" id="{36E3F067-6826-E182-BE2A-9DBBEA959BFD}"/>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00" name="Line 170">
          <a:extLst>
            <a:ext uri="{FF2B5EF4-FFF2-40B4-BE49-F238E27FC236}">
              <a16:creationId xmlns:a16="http://schemas.microsoft.com/office/drawing/2014/main" id="{C219D7E1-5FBE-DE03-BA22-F6C2C391189B}"/>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01" name="Line 171">
          <a:extLst>
            <a:ext uri="{FF2B5EF4-FFF2-40B4-BE49-F238E27FC236}">
              <a16:creationId xmlns:a16="http://schemas.microsoft.com/office/drawing/2014/main" id="{3FDE4625-67A0-355B-4C66-C92BC922F47A}"/>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2" name="Line 172">
          <a:extLst>
            <a:ext uri="{FF2B5EF4-FFF2-40B4-BE49-F238E27FC236}">
              <a16:creationId xmlns:a16="http://schemas.microsoft.com/office/drawing/2014/main" id="{C7828759-ED16-AAC8-F2AB-8A4FFACF2FA3}"/>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3" name="Line 173">
          <a:extLst>
            <a:ext uri="{FF2B5EF4-FFF2-40B4-BE49-F238E27FC236}">
              <a16:creationId xmlns:a16="http://schemas.microsoft.com/office/drawing/2014/main" id="{53DF37F9-F14B-E2D0-CB3D-D9C18BD03AA1}"/>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04" name="Line 174">
          <a:extLst>
            <a:ext uri="{FF2B5EF4-FFF2-40B4-BE49-F238E27FC236}">
              <a16:creationId xmlns:a16="http://schemas.microsoft.com/office/drawing/2014/main" id="{70DD7BF4-1256-7522-1308-01454907770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05" name="Line 175">
          <a:extLst>
            <a:ext uri="{FF2B5EF4-FFF2-40B4-BE49-F238E27FC236}">
              <a16:creationId xmlns:a16="http://schemas.microsoft.com/office/drawing/2014/main" id="{8F44A5F3-5BD1-F39C-D49A-69ED2457ED26}"/>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06" name="Line 176">
          <a:extLst>
            <a:ext uri="{FF2B5EF4-FFF2-40B4-BE49-F238E27FC236}">
              <a16:creationId xmlns:a16="http://schemas.microsoft.com/office/drawing/2014/main" id="{675E267E-E022-983F-4502-DD262A09E36B}"/>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7" name="AutoShape 177">
          <a:extLst>
            <a:ext uri="{FF2B5EF4-FFF2-40B4-BE49-F238E27FC236}">
              <a16:creationId xmlns:a16="http://schemas.microsoft.com/office/drawing/2014/main" id="{81224BA8-9037-31ED-1FBF-FA5129E226D1}"/>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8" name="Line 178">
          <a:extLst>
            <a:ext uri="{FF2B5EF4-FFF2-40B4-BE49-F238E27FC236}">
              <a16:creationId xmlns:a16="http://schemas.microsoft.com/office/drawing/2014/main" id="{5B91F559-CC00-EE02-841D-42D805727FDE}"/>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09" name="Line 179">
          <a:extLst>
            <a:ext uri="{FF2B5EF4-FFF2-40B4-BE49-F238E27FC236}">
              <a16:creationId xmlns:a16="http://schemas.microsoft.com/office/drawing/2014/main" id="{B3F3601C-F566-DC97-542A-C461804C3CC9}"/>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10" name="Line 180">
          <a:extLst>
            <a:ext uri="{FF2B5EF4-FFF2-40B4-BE49-F238E27FC236}">
              <a16:creationId xmlns:a16="http://schemas.microsoft.com/office/drawing/2014/main" id="{B5EDC236-1855-728F-AD89-E500A40B67C4}"/>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1" name="Line 181">
          <a:extLst>
            <a:ext uri="{FF2B5EF4-FFF2-40B4-BE49-F238E27FC236}">
              <a16:creationId xmlns:a16="http://schemas.microsoft.com/office/drawing/2014/main" id="{EBEA724D-CB74-5424-F574-D061ADBE6ACB}"/>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2" name="Line 182">
          <a:extLst>
            <a:ext uri="{FF2B5EF4-FFF2-40B4-BE49-F238E27FC236}">
              <a16:creationId xmlns:a16="http://schemas.microsoft.com/office/drawing/2014/main" id="{7FF054B3-1B82-4664-C43A-46EE27A6BD70}"/>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13" name="Line 183">
          <a:extLst>
            <a:ext uri="{FF2B5EF4-FFF2-40B4-BE49-F238E27FC236}">
              <a16:creationId xmlns:a16="http://schemas.microsoft.com/office/drawing/2014/main" id="{79CB9CC9-136E-C1CB-793F-D27558320DA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14" name="Line 184">
          <a:extLst>
            <a:ext uri="{FF2B5EF4-FFF2-40B4-BE49-F238E27FC236}">
              <a16:creationId xmlns:a16="http://schemas.microsoft.com/office/drawing/2014/main" id="{3481ED2F-F3E7-B1DA-D54E-0A74728E0DD6}"/>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15" name="Line 185">
          <a:extLst>
            <a:ext uri="{FF2B5EF4-FFF2-40B4-BE49-F238E27FC236}">
              <a16:creationId xmlns:a16="http://schemas.microsoft.com/office/drawing/2014/main" id="{8BC5FC6A-E2CA-5DE6-1F42-D05CD0F3D91C}"/>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6" name="AutoShape 186">
          <a:extLst>
            <a:ext uri="{FF2B5EF4-FFF2-40B4-BE49-F238E27FC236}">
              <a16:creationId xmlns:a16="http://schemas.microsoft.com/office/drawing/2014/main" id="{ED0C8C45-E280-B7C1-F30F-D6B5CB0B5F6B}"/>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7" name="Line 187">
          <a:extLst>
            <a:ext uri="{FF2B5EF4-FFF2-40B4-BE49-F238E27FC236}">
              <a16:creationId xmlns:a16="http://schemas.microsoft.com/office/drawing/2014/main" id="{66DE0AA0-FA8A-9C72-BCBD-25CDC5FC6E49}"/>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18" name="Line 188">
          <a:extLst>
            <a:ext uri="{FF2B5EF4-FFF2-40B4-BE49-F238E27FC236}">
              <a16:creationId xmlns:a16="http://schemas.microsoft.com/office/drawing/2014/main" id="{A0C3A054-A789-F197-BBC6-86E107AEBA8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19" name="Line 189">
          <a:extLst>
            <a:ext uri="{FF2B5EF4-FFF2-40B4-BE49-F238E27FC236}">
              <a16:creationId xmlns:a16="http://schemas.microsoft.com/office/drawing/2014/main" id="{DA6E6AF9-2C11-2456-9646-E473AB0C6885}"/>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20" name="Line 190">
          <a:extLst>
            <a:ext uri="{FF2B5EF4-FFF2-40B4-BE49-F238E27FC236}">
              <a16:creationId xmlns:a16="http://schemas.microsoft.com/office/drawing/2014/main" id="{6B5A22C8-6809-061C-9014-8A420800000C}"/>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21" name="Line 191">
          <a:extLst>
            <a:ext uri="{FF2B5EF4-FFF2-40B4-BE49-F238E27FC236}">
              <a16:creationId xmlns:a16="http://schemas.microsoft.com/office/drawing/2014/main" id="{9FA8B818-FEE2-91E7-8B6B-3F7D7FB9EEC4}"/>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22" name="Line 192">
          <a:extLst>
            <a:ext uri="{FF2B5EF4-FFF2-40B4-BE49-F238E27FC236}">
              <a16:creationId xmlns:a16="http://schemas.microsoft.com/office/drawing/2014/main" id="{F0F432FA-E62D-1CC5-99B7-2D888977F715}"/>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23" name="Line 193">
          <a:extLst>
            <a:ext uri="{FF2B5EF4-FFF2-40B4-BE49-F238E27FC236}">
              <a16:creationId xmlns:a16="http://schemas.microsoft.com/office/drawing/2014/main" id="{34D3B932-B703-CAF1-E18E-CEF0E965C300}"/>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24" name="Line 194">
          <a:extLst>
            <a:ext uri="{FF2B5EF4-FFF2-40B4-BE49-F238E27FC236}">
              <a16:creationId xmlns:a16="http://schemas.microsoft.com/office/drawing/2014/main" id="{639BCF28-DAC5-7FF6-56E9-8DDDF1A92209}"/>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195263</xdr:colOff>
      <xdr:row>45</xdr:row>
      <xdr:rowOff>19050</xdr:rowOff>
    </xdr:from>
    <xdr:to>
      <xdr:col>5</xdr:col>
      <xdr:colOff>581025</xdr:colOff>
      <xdr:row>46</xdr:row>
      <xdr:rowOff>57150</xdr:rowOff>
    </xdr:to>
    <xdr:sp macro="" textlink="">
      <xdr:nvSpPr>
        <xdr:cNvPr id="59625" name="AutoShape 83">
          <a:extLst>
            <a:ext uri="{FF2B5EF4-FFF2-40B4-BE49-F238E27FC236}">
              <a16:creationId xmlns:a16="http://schemas.microsoft.com/office/drawing/2014/main" id="{AC6A7632-C660-E6F5-170B-BBD682EE9EE5}"/>
            </a:ext>
          </a:extLst>
        </xdr:cNvPr>
        <xdr:cNvSpPr>
          <a:spLocks noChangeArrowheads="1"/>
        </xdr:cNvSpPr>
      </xdr:nvSpPr>
      <xdr:spPr bwMode="auto">
        <a:xfrm>
          <a:off x="981075" y="11768138"/>
          <a:ext cx="2457450" cy="2381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252413</xdr:colOff>
      <xdr:row>11</xdr:row>
      <xdr:rowOff>14288</xdr:rowOff>
    </xdr:from>
    <xdr:to>
      <xdr:col>5</xdr:col>
      <xdr:colOff>638175</xdr:colOff>
      <xdr:row>12</xdr:row>
      <xdr:rowOff>33338</xdr:rowOff>
    </xdr:to>
    <xdr:sp macro="" textlink="">
      <xdr:nvSpPr>
        <xdr:cNvPr id="59626" name="AutoShape 83">
          <a:extLst>
            <a:ext uri="{FF2B5EF4-FFF2-40B4-BE49-F238E27FC236}">
              <a16:creationId xmlns:a16="http://schemas.microsoft.com/office/drawing/2014/main" id="{E977956D-0160-8163-889D-A8F24C3DEF1F}"/>
            </a:ext>
          </a:extLst>
        </xdr:cNvPr>
        <xdr:cNvSpPr>
          <a:spLocks noChangeArrowheads="1"/>
        </xdr:cNvSpPr>
      </xdr:nvSpPr>
      <xdr:spPr bwMode="auto">
        <a:xfrm>
          <a:off x="1038225" y="2486025"/>
          <a:ext cx="2457450" cy="2333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180975</xdr:colOff>
      <xdr:row>78</xdr:row>
      <xdr:rowOff>33338</xdr:rowOff>
    </xdr:from>
    <xdr:to>
      <xdr:col>5</xdr:col>
      <xdr:colOff>566738</xdr:colOff>
      <xdr:row>79</xdr:row>
      <xdr:rowOff>28575</xdr:rowOff>
    </xdr:to>
    <xdr:sp macro="" textlink="">
      <xdr:nvSpPr>
        <xdr:cNvPr id="59627" name="AutoShape 83">
          <a:extLst>
            <a:ext uri="{FF2B5EF4-FFF2-40B4-BE49-F238E27FC236}">
              <a16:creationId xmlns:a16="http://schemas.microsoft.com/office/drawing/2014/main" id="{E8BB4D00-DF0D-5E10-EB37-CDAB5CE581D5}"/>
            </a:ext>
          </a:extLst>
        </xdr:cNvPr>
        <xdr:cNvSpPr>
          <a:spLocks noChangeArrowheads="1"/>
        </xdr:cNvSpPr>
      </xdr:nvSpPr>
      <xdr:spPr bwMode="auto">
        <a:xfrm>
          <a:off x="966788" y="21278850"/>
          <a:ext cx="2457450" cy="2428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8767" name="AutoShape 4">
          <a:extLst>
            <a:ext uri="{FF2B5EF4-FFF2-40B4-BE49-F238E27FC236}">
              <a16:creationId xmlns:a16="http://schemas.microsoft.com/office/drawing/2014/main" id="{855F06DD-5A1C-021C-383E-CED73156026C}"/>
            </a:ext>
          </a:extLst>
        </xdr:cNvPr>
        <xdr:cNvSpPr>
          <a:spLocks noChangeArrowheads="1"/>
        </xdr:cNvSpPr>
      </xdr:nvSpPr>
      <xdr:spPr bwMode="auto">
        <a:xfrm>
          <a:off x="1476375" y="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68" name="AutoShape 57">
          <a:extLst>
            <a:ext uri="{FF2B5EF4-FFF2-40B4-BE49-F238E27FC236}">
              <a16:creationId xmlns:a16="http://schemas.microsoft.com/office/drawing/2014/main" id="{85AF2BAB-6302-DC94-C6E5-855BCDCB5A1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8769" name="Line 60">
          <a:extLst>
            <a:ext uri="{FF2B5EF4-FFF2-40B4-BE49-F238E27FC236}">
              <a16:creationId xmlns:a16="http://schemas.microsoft.com/office/drawing/2014/main" id="{18567114-BD01-2E04-F15C-609D5BCB0A6A}"/>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0" name="Line 61">
          <a:extLst>
            <a:ext uri="{FF2B5EF4-FFF2-40B4-BE49-F238E27FC236}">
              <a16:creationId xmlns:a16="http://schemas.microsoft.com/office/drawing/2014/main" id="{FEDA3D71-6F58-B7F9-9904-4FF20ED3302F}"/>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71" name="Line 62">
          <a:extLst>
            <a:ext uri="{FF2B5EF4-FFF2-40B4-BE49-F238E27FC236}">
              <a16:creationId xmlns:a16="http://schemas.microsoft.com/office/drawing/2014/main" id="{F6D8DFA6-BC6B-6273-4980-CFABFA3D3493}"/>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72" name="Line 63">
          <a:extLst>
            <a:ext uri="{FF2B5EF4-FFF2-40B4-BE49-F238E27FC236}">
              <a16:creationId xmlns:a16="http://schemas.microsoft.com/office/drawing/2014/main" id="{381BB15F-7763-8E98-2A33-5B78BA5A483A}"/>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3" name="Line 64">
          <a:extLst>
            <a:ext uri="{FF2B5EF4-FFF2-40B4-BE49-F238E27FC236}">
              <a16:creationId xmlns:a16="http://schemas.microsoft.com/office/drawing/2014/main" id="{5D5322B2-CEBE-E98A-44A6-A259AE68E021}"/>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4" name="Line 65">
          <a:extLst>
            <a:ext uri="{FF2B5EF4-FFF2-40B4-BE49-F238E27FC236}">
              <a16:creationId xmlns:a16="http://schemas.microsoft.com/office/drawing/2014/main" id="{B8C53CA4-33C3-0860-902C-C521B7D63C9E}"/>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75" name="Line 67">
          <a:extLst>
            <a:ext uri="{FF2B5EF4-FFF2-40B4-BE49-F238E27FC236}">
              <a16:creationId xmlns:a16="http://schemas.microsoft.com/office/drawing/2014/main" id="{B95D0C19-A2CF-BF78-2EC0-1F2EC8AF78DA}"/>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76" name="Line 68">
          <a:extLst>
            <a:ext uri="{FF2B5EF4-FFF2-40B4-BE49-F238E27FC236}">
              <a16:creationId xmlns:a16="http://schemas.microsoft.com/office/drawing/2014/main" id="{516A30E7-FA3A-DEB9-3A49-6038B1C2F229}"/>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77" name="Line 69">
          <a:extLst>
            <a:ext uri="{FF2B5EF4-FFF2-40B4-BE49-F238E27FC236}">
              <a16:creationId xmlns:a16="http://schemas.microsoft.com/office/drawing/2014/main" id="{02D6E659-5CAB-539E-F0F5-42148847270D}"/>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8" name="AutoShape 70">
          <a:extLst>
            <a:ext uri="{FF2B5EF4-FFF2-40B4-BE49-F238E27FC236}">
              <a16:creationId xmlns:a16="http://schemas.microsoft.com/office/drawing/2014/main" id="{BB381871-1EFA-F56C-D75F-5E260823CA25}"/>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8779" name="Line 73">
          <a:extLst>
            <a:ext uri="{FF2B5EF4-FFF2-40B4-BE49-F238E27FC236}">
              <a16:creationId xmlns:a16="http://schemas.microsoft.com/office/drawing/2014/main" id="{9F345D90-DBBF-5AC1-58D0-7DEB02A5FC3D}"/>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0" name="Line 74">
          <a:extLst>
            <a:ext uri="{FF2B5EF4-FFF2-40B4-BE49-F238E27FC236}">
              <a16:creationId xmlns:a16="http://schemas.microsoft.com/office/drawing/2014/main" id="{524D89FA-EABC-C024-4370-3AAF7EAF17AE}"/>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81" name="Line 75">
          <a:extLst>
            <a:ext uri="{FF2B5EF4-FFF2-40B4-BE49-F238E27FC236}">
              <a16:creationId xmlns:a16="http://schemas.microsoft.com/office/drawing/2014/main" id="{1CE23715-C96F-3583-EFED-0460C539AC26}"/>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82" name="Line 76">
          <a:extLst>
            <a:ext uri="{FF2B5EF4-FFF2-40B4-BE49-F238E27FC236}">
              <a16:creationId xmlns:a16="http://schemas.microsoft.com/office/drawing/2014/main" id="{DD89F55C-4EC4-69FA-FE91-8DFF1DAAF686}"/>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3" name="Line 77">
          <a:extLst>
            <a:ext uri="{FF2B5EF4-FFF2-40B4-BE49-F238E27FC236}">
              <a16:creationId xmlns:a16="http://schemas.microsoft.com/office/drawing/2014/main" id="{32EACC8F-3CE8-5363-F401-E358B2F3E65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4" name="Line 78">
          <a:extLst>
            <a:ext uri="{FF2B5EF4-FFF2-40B4-BE49-F238E27FC236}">
              <a16:creationId xmlns:a16="http://schemas.microsoft.com/office/drawing/2014/main" id="{7BDDEA26-FD11-1B2D-AC6E-4AD1BCDC2FCF}"/>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85" name="Line 80">
          <a:extLst>
            <a:ext uri="{FF2B5EF4-FFF2-40B4-BE49-F238E27FC236}">
              <a16:creationId xmlns:a16="http://schemas.microsoft.com/office/drawing/2014/main" id="{84BC305D-CA3A-0BE2-487A-4AC9348C01B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86" name="Line 81">
          <a:extLst>
            <a:ext uri="{FF2B5EF4-FFF2-40B4-BE49-F238E27FC236}">
              <a16:creationId xmlns:a16="http://schemas.microsoft.com/office/drawing/2014/main" id="{FE9D5DAF-35AD-7671-7036-06044726063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87" name="Line 82">
          <a:extLst>
            <a:ext uri="{FF2B5EF4-FFF2-40B4-BE49-F238E27FC236}">
              <a16:creationId xmlns:a16="http://schemas.microsoft.com/office/drawing/2014/main" id="{2CE676C3-A2AF-6395-13A4-C5950C3ED95B}"/>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8" name="AutoShape 95">
          <a:extLst>
            <a:ext uri="{FF2B5EF4-FFF2-40B4-BE49-F238E27FC236}">
              <a16:creationId xmlns:a16="http://schemas.microsoft.com/office/drawing/2014/main" id="{B41D1A4B-3C18-2125-4607-B2587427270D}"/>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9" name="Line 98">
          <a:extLst>
            <a:ext uri="{FF2B5EF4-FFF2-40B4-BE49-F238E27FC236}">
              <a16:creationId xmlns:a16="http://schemas.microsoft.com/office/drawing/2014/main" id="{D8BB4AD0-9328-061B-7498-F79E12B3E67A}"/>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90" name="Line 99">
          <a:extLst>
            <a:ext uri="{FF2B5EF4-FFF2-40B4-BE49-F238E27FC236}">
              <a16:creationId xmlns:a16="http://schemas.microsoft.com/office/drawing/2014/main" id="{3AE7DA93-ACD9-6069-8ABB-C252F0BE87E8}"/>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91" name="Line 100">
          <a:extLst>
            <a:ext uri="{FF2B5EF4-FFF2-40B4-BE49-F238E27FC236}">
              <a16:creationId xmlns:a16="http://schemas.microsoft.com/office/drawing/2014/main" id="{9A35666A-36B0-0DE6-CB1E-2C98319514CF}"/>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2" name="Line 101">
          <a:extLst>
            <a:ext uri="{FF2B5EF4-FFF2-40B4-BE49-F238E27FC236}">
              <a16:creationId xmlns:a16="http://schemas.microsoft.com/office/drawing/2014/main" id="{9FF10EAB-1D09-FD57-4C7B-91297D7AC52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3" name="Line 102">
          <a:extLst>
            <a:ext uri="{FF2B5EF4-FFF2-40B4-BE49-F238E27FC236}">
              <a16:creationId xmlns:a16="http://schemas.microsoft.com/office/drawing/2014/main" id="{CC669F84-B26C-9684-4A29-3216A468265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94" name="Line 104">
          <a:extLst>
            <a:ext uri="{FF2B5EF4-FFF2-40B4-BE49-F238E27FC236}">
              <a16:creationId xmlns:a16="http://schemas.microsoft.com/office/drawing/2014/main" id="{47CC61A2-9227-98A9-65E6-E5FDBA4FE70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95" name="Line 105">
          <a:extLst>
            <a:ext uri="{FF2B5EF4-FFF2-40B4-BE49-F238E27FC236}">
              <a16:creationId xmlns:a16="http://schemas.microsoft.com/office/drawing/2014/main" id="{3B5C8BED-6BCA-C881-BA92-C7CF0523D5D0}"/>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96" name="Line 106">
          <a:extLst>
            <a:ext uri="{FF2B5EF4-FFF2-40B4-BE49-F238E27FC236}">
              <a16:creationId xmlns:a16="http://schemas.microsoft.com/office/drawing/2014/main" id="{40014DEB-EDBF-EC4A-9EA3-3CA20A00AFA9}"/>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7" name="AutoShape 107">
          <a:extLst>
            <a:ext uri="{FF2B5EF4-FFF2-40B4-BE49-F238E27FC236}">
              <a16:creationId xmlns:a16="http://schemas.microsoft.com/office/drawing/2014/main" id="{3AA10410-3F18-D97C-A904-16F0B3CBD412}"/>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8" name="Line 110">
          <a:extLst>
            <a:ext uri="{FF2B5EF4-FFF2-40B4-BE49-F238E27FC236}">
              <a16:creationId xmlns:a16="http://schemas.microsoft.com/office/drawing/2014/main" id="{2A0BC57A-2029-A4AB-AC32-F7A4DE5AA6C6}"/>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99" name="Line 111">
          <a:extLst>
            <a:ext uri="{FF2B5EF4-FFF2-40B4-BE49-F238E27FC236}">
              <a16:creationId xmlns:a16="http://schemas.microsoft.com/office/drawing/2014/main" id="{1D1928A9-9A9F-07F0-0AE5-DFB59BDC2A8A}"/>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800" name="Line 112">
          <a:extLst>
            <a:ext uri="{FF2B5EF4-FFF2-40B4-BE49-F238E27FC236}">
              <a16:creationId xmlns:a16="http://schemas.microsoft.com/office/drawing/2014/main" id="{C757641B-71D9-C84C-436D-3B96658D2F3D}"/>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801" name="Line 113">
          <a:extLst>
            <a:ext uri="{FF2B5EF4-FFF2-40B4-BE49-F238E27FC236}">
              <a16:creationId xmlns:a16="http://schemas.microsoft.com/office/drawing/2014/main" id="{661134FC-5A9F-4064-EEC3-83348C66B7A0}"/>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802" name="Line 114">
          <a:extLst>
            <a:ext uri="{FF2B5EF4-FFF2-40B4-BE49-F238E27FC236}">
              <a16:creationId xmlns:a16="http://schemas.microsoft.com/office/drawing/2014/main" id="{ACAF1DC4-3D36-B16E-B92C-F166068DDC6A}"/>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803" name="Line 116">
          <a:extLst>
            <a:ext uri="{FF2B5EF4-FFF2-40B4-BE49-F238E27FC236}">
              <a16:creationId xmlns:a16="http://schemas.microsoft.com/office/drawing/2014/main" id="{55DA550A-6074-FBEE-3689-541B59900FED}"/>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804" name="Line 117">
          <a:extLst>
            <a:ext uri="{FF2B5EF4-FFF2-40B4-BE49-F238E27FC236}">
              <a16:creationId xmlns:a16="http://schemas.microsoft.com/office/drawing/2014/main" id="{19A9EE48-7A3B-82F4-C1F0-842ABBD4A736}"/>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805" name="Line 118">
          <a:extLst>
            <a:ext uri="{FF2B5EF4-FFF2-40B4-BE49-F238E27FC236}">
              <a16:creationId xmlns:a16="http://schemas.microsoft.com/office/drawing/2014/main" id="{6FD4F13A-7790-7BCE-63F4-D8D584FC3178}"/>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06" name="AutoShape 119">
          <a:extLst>
            <a:ext uri="{FF2B5EF4-FFF2-40B4-BE49-F238E27FC236}">
              <a16:creationId xmlns:a16="http://schemas.microsoft.com/office/drawing/2014/main" id="{22C51AFD-A475-E218-B5BE-B5CBACB12C54}"/>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67</xdr:row>
      <xdr:rowOff>0</xdr:rowOff>
    </xdr:from>
    <xdr:to>
      <xdr:col>1</xdr:col>
      <xdr:colOff>0</xdr:colOff>
      <xdr:row>67</xdr:row>
      <xdr:rowOff>0</xdr:rowOff>
    </xdr:to>
    <xdr:sp macro="" textlink="">
      <xdr:nvSpPr>
        <xdr:cNvPr id="58807" name="Line 120">
          <a:extLst>
            <a:ext uri="{FF2B5EF4-FFF2-40B4-BE49-F238E27FC236}">
              <a16:creationId xmlns:a16="http://schemas.microsoft.com/office/drawing/2014/main" id="{7B2305FF-35DF-A687-15DF-4FD92A12E9BD}"/>
            </a:ext>
          </a:extLst>
        </xdr:cNvPr>
        <xdr:cNvSpPr>
          <a:spLocks noChangeShapeType="1"/>
        </xdr:cNvSpPr>
      </xdr:nvSpPr>
      <xdr:spPr bwMode="auto">
        <a:xfrm>
          <a:off x="95250"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08" name="Line 121">
          <a:extLst>
            <a:ext uri="{FF2B5EF4-FFF2-40B4-BE49-F238E27FC236}">
              <a16:creationId xmlns:a16="http://schemas.microsoft.com/office/drawing/2014/main" id="{04414FE8-CFD4-924B-4007-54467311845C}"/>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09" name="Line 122">
          <a:extLst>
            <a:ext uri="{FF2B5EF4-FFF2-40B4-BE49-F238E27FC236}">
              <a16:creationId xmlns:a16="http://schemas.microsoft.com/office/drawing/2014/main" id="{2D6E74DB-4B09-5EED-FFDF-27BB39A4D01A}"/>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10" name="Line 123">
          <a:extLst>
            <a:ext uri="{FF2B5EF4-FFF2-40B4-BE49-F238E27FC236}">
              <a16:creationId xmlns:a16="http://schemas.microsoft.com/office/drawing/2014/main" id="{59FFB54A-7679-7997-2006-F84C0BBCA057}"/>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1" name="Line 124">
          <a:extLst>
            <a:ext uri="{FF2B5EF4-FFF2-40B4-BE49-F238E27FC236}">
              <a16:creationId xmlns:a16="http://schemas.microsoft.com/office/drawing/2014/main" id="{6DC8FD28-B50F-4843-C8D7-BEC71541AE8C}"/>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2" name="Line 125">
          <a:extLst>
            <a:ext uri="{FF2B5EF4-FFF2-40B4-BE49-F238E27FC236}">
              <a16:creationId xmlns:a16="http://schemas.microsoft.com/office/drawing/2014/main" id="{A154B71B-584E-10FE-B3DF-CB136B1C285A}"/>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13" name="Line 126">
          <a:extLst>
            <a:ext uri="{FF2B5EF4-FFF2-40B4-BE49-F238E27FC236}">
              <a16:creationId xmlns:a16="http://schemas.microsoft.com/office/drawing/2014/main" id="{CE7D5A00-3B09-70B7-4420-67629B8CAF9E}"/>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14" name="Line 127">
          <a:extLst>
            <a:ext uri="{FF2B5EF4-FFF2-40B4-BE49-F238E27FC236}">
              <a16:creationId xmlns:a16="http://schemas.microsoft.com/office/drawing/2014/main" id="{81E9E3AA-D695-C9D6-2760-4B6F9E1ECEF4}"/>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15" name="Line 128">
          <a:extLst>
            <a:ext uri="{FF2B5EF4-FFF2-40B4-BE49-F238E27FC236}">
              <a16:creationId xmlns:a16="http://schemas.microsoft.com/office/drawing/2014/main" id="{163E7BD3-7506-93EE-130B-1EF042CF9A10}"/>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6" name="AutoShape 129">
          <a:extLst>
            <a:ext uri="{FF2B5EF4-FFF2-40B4-BE49-F238E27FC236}">
              <a16:creationId xmlns:a16="http://schemas.microsoft.com/office/drawing/2014/main" id="{F67EF974-6E30-C665-9939-F447D1E6A07D}"/>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67</xdr:row>
      <xdr:rowOff>0</xdr:rowOff>
    </xdr:from>
    <xdr:to>
      <xdr:col>1</xdr:col>
      <xdr:colOff>0</xdr:colOff>
      <xdr:row>67</xdr:row>
      <xdr:rowOff>0</xdr:rowOff>
    </xdr:to>
    <xdr:sp macro="" textlink="">
      <xdr:nvSpPr>
        <xdr:cNvPr id="58817" name="Line 130">
          <a:extLst>
            <a:ext uri="{FF2B5EF4-FFF2-40B4-BE49-F238E27FC236}">
              <a16:creationId xmlns:a16="http://schemas.microsoft.com/office/drawing/2014/main" id="{A903A1FA-50B3-3887-F8B6-07C0B9D283EA}"/>
            </a:ext>
          </a:extLst>
        </xdr:cNvPr>
        <xdr:cNvSpPr>
          <a:spLocks noChangeShapeType="1"/>
        </xdr:cNvSpPr>
      </xdr:nvSpPr>
      <xdr:spPr bwMode="auto">
        <a:xfrm>
          <a:off x="95250"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8" name="Line 131">
          <a:extLst>
            <a:ext uri="{FF2B5EF4-FFF2-40B4-BE49-F238E27FC236}">
              <a16:creationId xmlns:a16="http://schemas.microsoft.com/office/drawing/2014/main" id="{BF231025-650B-8ABC-BF0F-D1E1DDF75AA7}"/>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19" name="Line 132">
          <a:extLst>
            <a:ext uri="{FF2B5EF4-FFF2-40B4-BE49-F238E27FC236}">
              <a16:creationId xmlns:a16="http://schemas.microsoft.com/office/drawing/2014/main" id="{F45AB99B-D8E9-7EAD-80F5-E6CCC52D6560}"/>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20" name="Line 133">
          <a:extLst>
            <a:ext uri="{FF2B5EF4-FFF2-40B4-BE49-F238E27FC236}">
              <a16:creationId xmlns:a16="http://schemas.microsoft.com/office/drawing/2014/main" id="{C73F73D5-4CD8-A63F-83EE-EA725B8C5BFD}"/>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1" name="Line 134">
          <a:extLst>
            <a:ext uri="{FF2B5EF4-FFF2-40B4-BE49-F238E27FC236}">
              <a16:creationId xmlns:a16="http://schemas.microsoft.com/office/drawing/2014/main" id="{E2273D05-1432-431B-FA8B-9DF87C696E82}"/>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2" name="Line 135">
          <a:extLst>
            <a:ext uri="{FF2B5EF4-FFF2-40B4-BE49-F238E27FC236}">
              <a16:creationId xmlns:a16="http://schemas.microsoft.com/office/drawing/2014/main" id="{995D340F-10C3-DA2B-DB22-C5448528DFE3}"/>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23" name="Line 136">
          <a:extLst>
            <a:ext uri="{FF2B5EF4-FFF2-40B4-BE49-F238E27FC236}">
              <a16:creationId xmlns:a16="http://schemas.microsoft.com/office/drawing/2014/main" id="{53C324C3-CBF8-5B29-73DF-0DAD420677E9}"/>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24" name="Line 137">
          <a:extLst>
            <a:ext uri="{FF2B5EF4-FFF2-40B4-BE49-F238E27FC236}">
              <a16:creationId xmlns:a16="http://schemas.microsoft.com/office/drawing/2014/main" id="{CD86A5D2-2ACC-E75D-AB80-7DFE20B7AF04}"/>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25" name="Line 138">
          <a:extLst>
            <a:ext uri="{FF2B5EF4-FFF2-40B4-BE49-F238E27FC236}">
              <a16:creationId xmlns:a16="http://schemas.microsoft.com/office/drawing/2014/main" id="{CC52B9AC-731C-B6A4-0628-F28079AD2C9F}"/>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6" name="AutoShape 139">
          <a:extLst>
            <a:ext uri="{FF2B5EF4-FFF2-40B4-BE49-F238E27FC236}">
              <a16:creationId xmlns:a16="http://schemas.microsoft.com/office/drawing/2014/main" id="{0CA3103E-50AF-6772-6B73-F927871F79BE}"/>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7" name="Line 140">
          <a:extLst>
            <a:ext uri="{FF2B5EF4-FFF2-40B4-BE49-F238E27FC236}">
              <a16:creationId xmlns:a16="http://schemas.microsoft.com/office/drawing/2014/main" id="{3E43EEE5-721D-4F4D-429F-DD2748E3DF64}"/>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28" name="Line 141">
          <a:extLst>
            <a:ext uri="{FF2B5EF4-FFF2-40B4-BE49-F238E27FC236}">
              <a16:creationId xmlns:a16="http://schemas.microsoft.com/office/drawing/2014/main" id="{F4155604-0611-9F6E-0082-D5D888CC17BB}"/>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29" name="Line 142">
          <a:extLst>
            <a:ext uri="{FF2B5EF4-FFF2-40B4-BE49-F238E27FC236}">
              <a16:creationId xmlns:a16="http://schemas.microsoft.com/office/drawing/2014/main" id="{A466C873-35E3-E47E-C646-152B7475577A}"/>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0" name="Line 143">
          <a:extLst>
            <a:ext uri="{FF2B5EF4-FFF2-40B4-BE49-F238E27FC236}">
              <a16:creationId xmlns:a16="http://schemas.microsoft.com/office/drawing/2014/main" id="{A3070149-B47A-F7EA-4F1C-77A8A536C2DD}"/>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1" name="Line 144">
          <a:extLst>
            <a:ext uri="{FF2B5EF4-FFF2-40B4-BE49-F238E27FC236}">
              <a16:creationId xmlns:a16="http://schemas.microsoft.com/office/drawing/2014/main" id="{B4D1FA67-025F-44E6-FB15-0136DC4057D2}"/>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32" name="Line 145">
          <a:extLst>
            <a:ext uri="{FF2B5EF4-FFF2-40B4-BE49-F238E27FC236}">
              <a16:creationId xmlns:a16="http://schemas.microsoft.com/office/drawing/2014/main" id="{AF887798-8C7E-CECA-0E25-F920510FC04F}"/>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33" name="Line 146">
          <a:extLst>
            <a:ext uri="{FF2B5EF4-FFF2-40B4-BE49-F238E27FC236}">
              <a16:creationId xmlns:a16="http://schemas.microsoft.com/office/drawing/2014/main" id="{2C9F2001-CA6E-6FE6-BFC1-BCD701021201}"/>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34" name="Line 147">
          <a:extLst>
            <a:ext uri="{FF2B5EF4-FFF2-40B4-BE49-F238E27FC236}">
              <a16:creationId xmlns:a16="http://schemas.microsoft.com/office/drawing/2014/main" id="{C7FEDCC9-465F-5D35-DB71-709B8DC3AE4F}"/>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5" name="AutoShape 148">
          <a:extLst>
            <a:ext uri="{FF2B5EF4-FFF2-40B4-BE49-F238E27FC236}">
              <a16:creationId xmlns:a16="http://schemas.microsoft.com/office/drawing/2014/main" id="{47D81BCD-C89D-098D-FA2A-1B42A3325B1D}"/>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6" name="Line 149">
          <a:extLst>
            <a:ext uri="{FF2B5EF4-FFF2-40B4-BE49-F238E27FC236}">
              <a16:creationId xmlns:a16="http://schemas.microsoft.com/office/drawing/2014/main" id="{2BA74AE7-04CE-A796-1B68-7C8D74F184F1}"/>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37" name="Line 150">
          <a:extLst>
            <a:ext uri="{FF2B5EF4-FFF2-40B4-BE49-F238E27FC236}">
              <a16:creationId xmlns:a16="http://schemas.microsoft.com/office/drawing/2014/main" id="{6FFCD897-A3BF-45DF-EDAC-16BF4FA35B09}"/>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38" name="Line 151">
          <a:extLst>
            <a:ext uri="{FF2B5EF4-FFF2-40B4-BE49-F238E27FC236}">
              <a16:creationId xmlns:a16="http://schemas.microsoft.com/office/drawing/2014/main" id="{05A9743B-229C-ECCE-D920-C68EAAECF5A5}"/>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9" name="Line 152">
          <a:extLst>
            <a:ext uri="{FF2B5EF4-FFF2-40B4-BE49-F238E27FC236}">
              <a16:creationId xmlns:a16="http://schemas.microsoft.com/office/drawing/2014/main" id="{A24A7840-D80E-AFB6-D483-3394774A3019}"/>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40" name="Line 153">
          <a:extLst>
            <a:ext uri="{FF2B5EF4-FFF2-40B4-BE49-F238E27FC236}">
              <a16:creationId xmlns:a16="http://schemas.microsoft.com/office/drawing/2014/main" id="{8A78303A-8AD7-971E-FD39-2883100FC9E0}"/>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41" name="Line 154">
          <a:extLst>
            <a:ext uri="{FF2B5EF4-FFF2-40B4-BE49-F238E27FC236}">
              <a16:creationId xmlns:a16="http://schemas.microsoft.com/office/drawing/2014/main" id="{304638E5-F4AA-57A5-980B-4ED7BCB1A891}"/>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42" name="Line 155">
          <a:extLst>
            <a:ext uri="{FF2B5EF4-FFF2-40B4-BE49-F238E27FC236}">
              <a16:creationId xmlns:a16="http://schemas.microsoft.com/office/drawing/2014/main" id="{F898E10A-D56A-DD91-4119-DD0EE5320C21}"/>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43" name="Line 156">
          <a:extLst>
            <a:ext uri="{FF2B5EF4-FFF2-40B4-BE49-F238E27FC236}">
              <a16:creationId xmlns:a16="http://schemas.microsoft.com/office/drawing/2014/main" id="{BF7E37FC-87EA-DA3D-DC55-D96137766D46}"/>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4" name="AutoShape 157">
          <a:extLst>
            <a:ext uri="{FF2B5EF4-FFF2-40B4-BE49-F238E27FC236}">
              <a16:creationId xmlns:a16="http://schemas.microsoft.com/office/drawing/2014/main" id="{BCC40E25-BDA0-A7F0-4C69-2BB7DC5E9938}"/>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100</xdr:row>
      <xdr:rowOff>0</xdr:rowOff>
    </xdr:from>
    <xdr:to>
      <xdr:col>1</xdr:col>
      <xdr:colOff>0</xdr:colOff>
      <xdr:row>100</xdr:row>
      <xdr:rowOff>0</xdr:rowOff>
    </xdr:to>
    <xdr:sp macro="" textlink="">
      <xdr:nvSpPr>
        <xdr:cNvPr id="58845" name="Line 158">
          <a:extLst>
            <a:ext uri="{FF2B5EF4-FFF2-40B4-BE49-F238E27FC236}">
              <a16:creationId xmlns:a16="http://schemas.microsoft.com/office/drawing/2014/main" id="{55A4801E-C9E5-5D13-8727-1565E5AF1DB7}"/>
            </a:ext>
          </a:extLst>
        </xdr:cNvPr>
        <xdr:cNvSpPr>
          <a:spLocks noChangeShapeType="1"/>
        </xdr:cNvSpPr>
      </xdr:nvSpPr>
      <xdr:spPr bwMode="auto">
        <a:xfrm>
          <a:off x="95250"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6" name="Line 159">
          <a:extLst>
            <a:ext uri="{FF2B5EF4-FFF2-40B4-BE49-F238E27FC236}">
              <a16:creationId xmlns:a16="http://schemas.microsoft.com/office/drawing/2014/main" id="{29BC5E72-6463-2FCE-86CD-5A7395227065}"/>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47" name="Line 160">
          <a:extLst>
            <a:ext uri="{FF2B5EF4-FFF2-40B4-BE49-F238E27FC236}">
              <a16:creationId xmlns:a16="http://schemas.microsoft.com/office/drawing/2014/main" id="{1E413858-78A9-F099-D703-B1D7E2D59D74}"/>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48" name="Line 161">
          <a:extLst>
            <a:ext uri="{FF2B5EF4-FFF2-40B4-BE49-F238E27FC236}">
              <a16:creationId xmlns:a16="http://schemas.microsoft.com/office/drawing/2014/main" id="{8DC01401-B2DD-72DE-A890-F79FA6E4F988}"/>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9" name="Line 162">
          <a:extLst>
            <a:ext uri="{FF2B5EF4-FFF2-40B4-BE49-F238E27FC236}">
              <a16:creationId xmlns:a16="http://schemas.microsoft.com/office/drawing/2014/main" id="{47F9A986-A1F2-1ECD-AE96-717502EC1150}"/>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0" name="Line 163">
          <a:extLst>
            <a:ext uri="{FF2B5EF4-FFF2-40B4-BE49-F238E27FC236}">
              <a16:creationId xmlns:a16="http://schemas.microsoft.com/office/drawing/2014/main" id="{39DAA49A-C122-C2D6-15EE-3C554A778A92}"/>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51" name="Line 164">
          <a:extLst>
            <a:ext uri="{FF2B5EF4-FFF2-40B4-BE49-F238E27FC236}">
              <a16:creationId xmlns:a16="http://schemas.microsoft.com/office/drawing/2014/main" id="{16BBD2D7-092D-7D74-FB66-8ACBECBE74FF}"/>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52" name="Line 165">
          <a:extLst>
            <a:ext uri="{FF2B5EF4-FFF2-40B4-BE49-F238E27FC236}">
              <a16:creationId xmlns:a16="http://schemas.microsoft.com/office/drawing/2014/main" id="{BF468061-39B8-B465-D9C5-814A55979E4E}"/>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53" name="Line 166">
          <a:extLst>
            <a:ext uri="{FF2B5EF4-FFF2-40B4-BE49-F238E27FC236}">
              <a16:creationId xmlns:a16="http://schemas.microsoft.com/office/drawing/2014/main" id="{BD6E5B9C-4E86-A840-28C1-E4E322027573}"/>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4" name="AutoShape 167">
          <a:extLst>
            <a:ext uri="{FF2B5EF4-FFF2-40B4-BE49-F238E27FC236}">
              <a16:creationId xmlns:a16="http://schemas.microsoft.com/office/drawing/2014/main" id="{A2DE932F-267A-6C03-6EE6-77804584E36F}"/>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100</xdr:row>
      <xdr:rowOff>0</xdr:rowOff>
    </xdr:from>
    <xdr:to>
      <xdr:col>1</xdr:col>
      <xdr:colOff>0</xdr:colOff>
      <xdr:row>100</xdr:row>
      <xdr:rowOff>0</xdr:rowOff>
    </xdr:to>
    <xdr:sp macro="" textlink="">
      <xdr:nvSpPr>
        <xdr:cNvPr id="58855" name="Line 168">
          <a:extLst>
            <a:ext uri="{FF2B5EF4-FFF2-40B4-BE49-F238E27FC236}">
              <a16:creationId xmlns:a16="http://schemas.microsoft.com/office/drawing/2014/main" id="{3EF5E068-54F5-B3B2-43C4-E07B19766C63}"/>
            </a:ext>
          </a:extLst>
        </xdr:cNvPr>
        <xdr:cNvSpPr>
          <a:spLocks noChangeShapeType="1"/>
        </xdr:cNvSpPr>
      </xdr:nvSpPr>
      <xdr:spPr bwMode="auto">
        <a:xfrm>
          <a:off x="95250"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6" name="Line 169">
          <a:extLst>
            <a:ext uri="{FF2B5EF4-FFF2-40B4-BE49-F238E27FC236}">
              <a16:creationId xmlns:a16="http://schemas.microsoft.com/office/drawing/2014/main" id="{B12C895C-E376-9E87-6574-638FE782F12E}"/>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57" name="Line 170">
          <a:extLst>
            <a:ext uri="{FF2B5EF4-FFF2-40B4-BE49-F238E27FC236}">
              <a16:creationId xmlns:a16="http://schemas.microsoft.com/office/drawing/2014/main" id="{5C5D81A7-6F19-62DC-7504-92D9A13AB1D2}"/>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58" name="Line 171">
          <a:extLst>
            <a:ext uri="{FF2B5EF4-FFF2-40B4-BE49-F238E27FC236}">
              <a16:creationId xmlns:a16="http://schemas.microsoft.com/office/drawing/2014/main" id="{0E898C11-306F-FEE0-744F-CA8315CA69C7}"/>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9" name="Line 172">
          <a:extLst>
            <a:ext uri="{FF2B5EF4-FFF2-40B4-BE49-F238E27FC236}">
              <a16:creationId xmlns:a16="http://schemas.microsoft.com/office/drawing/2014/main" id="{52FBAE3B-C5DA-ECA6-0774-5621DB7EF6B0}"/>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0" name="Line 173">
          <a:extLst>
            <a:ext uri="{FF2B5EF4-FFF2-40B4-BE49-F238E27FC236}">
              <a16:creationId xmlns:a16="http://schemas.microsoft.com/office/drawing/2014/main" id="{C724019D-BF3E-C65C-2141-04229DB4E43C}"/>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61" name="Line 174">
          <a:extLst>
            <a:ext uri="{FF2B5EF4-FFF2-40B4-BE49-F238E27FC236}">
              <a16:creationId xmlns:a16="http://schemas.microsoft.com/office/drawing/2014/main" id="{2DBA5AE6-431E-2BFB-336C-90C84611C059}"/>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62" name="Line 175">
          <a:extLst>
            <a:ext uri="{FF2B5EF4-FFF2-40B4-BE49-F238E27FC236}">
              <a16:creationId xmlns:a16="http://schemas.microsoft.com/office/drawing/2014/main" id="{52904F12-9AF1-C85D-3F6F-F642D528A418}"/>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63" name="Line 176">
          <a:extLst>
            <a:ext uri="{FF2B5EF4-FFF2-40B4-BE49-F238E27FC236}">
              <a16:creationId xmlns:a16="http://schemas.microsoft.com/office/drawing/2014/main" id="{36FCE779-4FB8-DDB4-9B8E-4AA10BA28E0B}"/>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4" name="AutoShape 177">
          <a:extLst>
            <a:ext uri="{FF2B5EF4-FFF2-40B4-BE49-F238E27FC236}">
              <a16:creationId xmlns:a16="http://schemas.microsoft.com/office/drawing/2014/main" id="{0EC9BF5B-7925-0B78-DC26-3132303FF4E9}"/>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5" name="Line 178">
          <a:extLst>
            <a:ext uri="{FF2B5EF4-FFF2-40B4-BE49-F238E27FC236}">
              <a16:creationId xmlns:a16="http://schemas.microsoft.com/office/drawing/2014/main" id="{37C69EED-92E3-9FAA-2AD5-93B9C8AAEF7E}"/>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66" name="Line 179">
          <a:extLst>
            <a:ext uri="{FF2B5EF4-FFF2-40B4-BE49-F238E27FC236}">
              <a16:creationId xmlns:a16="http://schemas.microsoft.com/office/drawing/2014/main" id="{D783EB13-1D88-DA76-1244-D9458F79AA99}"/>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67" name="Line 180">
          <a:extLst>
            <a:ext uri="{FF2B5EF4-FFF2-40B4-BE49-F238E27FC236}">
              <a16:creationId xmlns:a16="http://schemas.microsoft.com/office/drawing/2014/main" id="{79EFC53C-9FE2-D330-6A7A-8995A63AF649}"/>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8" name="Line 181">
          <a:extLst>
            <a:ext uri="{FF2B5EF4-FFF2-40B4-BE49-F238E27FC236}">
              <a16:creationId xmlns:a16="http://schemas.microsoft.com/office/drawing/2014/main" id="{D62E1B17-3F5E-30FA-1D5B-0C5D357759E4}"/>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9" name="Line 182">
          <a:extLst>
            <a:ext uri="{FF2B5EF4-FFF2-40B4-BE49-F238E27FC236}">
              <a16:creationId xmlns:a16="http://schemas.microsoft.com/office/drawing/2014/main" id="{EEA3A359-6584-8634-8A33-023EE7155DF6}"/>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70" name="Line 183">
          <a:extLst>
            <a:ext uri="{FF2B5EF4-FFF2-40B4-BE49-F238E27FC236}">
              <a16:creationId xmlns:a16="http://schemas.microsoft.com/office/drawing/2014/main" id="{D4770576-6166-1BAD-9FA9-C48D08EF6AA1}"/>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71" name="Line 184">
          <a:extLst>
            <a:ext uri="{FF2B5EF4-FFF2-40B4-BE49-F238E27FC236}">
              <a16:creationId xmlns:a16="http://schemas.microsoft.com/office/drawing/2014/main" id="{4BE671B9-468C-A370-63A9-CA0A78C16479}"/>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72" name="Line 185">
          <a:extLst>
            <a:ext uri="{FF2B5EF4-FFF2-40B4-BE49-F238E27FC236}">
              <a16:creationId xmlns:a16="http://schemas.microsoft.com/office/drawing/2014/main" id="{B239F6DE-E67B-20CE-834F-8C47348087BC}"/>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3" name="AutoShape 186">
          <a:extLst>
            <a:ext uri="{FF2B5EF4-FFF2-40B4-BE49-F238E27FC236}">
              <a16:creationId xmlns:a16="http://schemas.microsoft.com/office/drawing/2014/main" id="{7A463745-27FE-B8FF-C622-BDD989586355}"/>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4" name="Line 187">
          <a:extLst>
            <a:ext uri="{FF2B5EF4-FFF2-40B4-BE49-F238E27FC236}">
              <a16:creationId xmlns:a16="http://schemas.microsoft.com/office/drawing/2014/main" id="{7E66D53F-5502-C4F8-BB0D-08123AC55D5F}"/>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75" name="Line 188">
          <a:extLst>
            <a:ext uri="{FF2B5EF4-FFF2-40B4-BE49-F238E27FC236}">
              <a16:creationId xmlns:a16="http://schemas.microsoft.com/office/drawing/2014/main" id="{FCCE5FB3-FD18-AAD7-91C9-BB58EB273AA1}"/>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76" name="Line 189">
          <a:extLst>
            <a:ext uri="{FF2B5EF4-FFF2-40B4-BE49-F238E27FC236}">
              <a16:creationId xmlns:a16="http://schemas.microsoft.com/office/drawing/2014/main" id="{58086E11-F4F3-73B2-A668-41B90B6C4940}"/>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7" name="Line 190">
          <a:extLst>
            <a:ext uri="{FF2B5EF4-FFF2-40B4-BE49-F238E27FC236}">
              <a16:creationId xmlns:a16="http://schemas.microsoft.com/office/drawing/2014/main" id="{36013DCB-DF8E-1894-0DC0-6B67699B5619}"/>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8" name="Line 191">
          <a:extLst>
            <a:ext uri="{FF2B5EF4-FFF2-40B4-BE49-F238E27FC236}">
              <a16:creationId xmlns:a16="http://schemas.microsoft.com/office/drawing/2014/main" id="{275B467F-896B-8D90-F0DF-84DEF51423E3}"/>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79" name="Line 192">
          <a:extLst>
            <a:ext uri="{FF2B5EF4-FFF2-40B4-BE49-F238E27FC236}">
              <a16:creationId xmlns:a16="http://schemas.microsoft.com/office/drawing/2014/main" id="{12D0C5E4-032D-5B90-5941-36C4C63E735A}"/>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80" name="Line 193">
          <a:extLst>
            <a:ext uri="{FF2B5EF4-FFF2-40B4-BE49-F238E27FC236}">
              <a16:creationId xmlns:a16="http://schemas.microsoft.com/office/drawing/2014/main" id="{A1CBE988-BA11-5560-61D9-33338363FE93}"/>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81" name="Line 194">
          <a:extLst>
            <a:ext uri="{FF2B5EF4-FFF2-40B4-BE49-F238E27FC236}">
              <a16:creationId xmlns:a16="http://schemas.microsoft.com/office/drawing/2014/main" id="{8A340BC0-7445-B855-3A2E-D8C8C3C31469}"/>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114300</xdr:colOff>
      <xdr:row>3</xdr:row>
      <xdr:rowOff>123825</xdr:rowOff>
    </xdr:from>
    <xdr:to>
      <xdr:col>12</xdr:col>
      <xdr:colOff>189940</xdr:colOff>
      <xdr:row>5</xdr:row>
      <xdr:rowOff>71438</xdr:rowOff>
    </xdr:to>
    <xdr:pic>
      <xdr:nvPicPr>
        <xdr:cNvPr id="58882" name="図 1">
          <a:extLst>
            <a:ext uri="{FF2B5EF4-FFF2-40B4-BE49-F238E27FC236}">
              <a16:creationId xmlns:a16="http://schemas.microsoft.com/office/drawing/2014/main" id="{A38A271B-8792-CDCB-8D48-3FA16F029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3913" y="647700"/>
          <a:ext cx="3633787"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406214</xdr:colOff>
      <xdr:row>3</xdr:row>
      <xdr:rowOff>126066</xdr:rowOff>
    </xdr:from>
    <xdr:to>
      <xdr:col>10</xdr:col>
      <xdr:colOff>315163</xdr:colOff>
      <xdr:row>5</xdr:row>
      <xdr:rowOff>70036</xdr:rowOff>
    </xdr:to>
    <xdr:sp macro="" textlink="">
      <xdr:nvSpPr>
        <xdr:cNvPr id="3" name="正方形/長方形 2">
          <a:extLst>
            <a:ext uri="{FF2B5EF4-FFF2-40B4-BE49-F238E27FC236}">
              <a16:creationId xmlns:a16="http://schemas.microsoft.com/office/drawing/2014/main" id="{4E072CC8-79EE-C2D6-81B8-781DDC12C9C5}"/>
            </a:ext>
          </a:extLst>
        </xdr:cNvPr>
        <xdr:cNvSpPr/>
      </xdr:nvSpPr>
      <xdr:spPr bwMode="auto">
        <a:xfrm>
          <a:off x="5252758" y="644338"/>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28015</xdr:colOff>
      <xdr:row>0</xdr:row>
      <xdr:rowOff>35018</xdr:rowOff>
    </xdr:from>
    <xdr:to>
      <xdr:col>21</xdr:col>
      <xdr:colOff>525276</xdr:colOff>
      <xdr:row>2</xdr:row>
      <xdr:rowOff>42021</xdr:rowOff>
    </xdr:to>
    <xdr:sp macro="" textlink="">
      <xdr:nvSpPr>
        <xdr:cNvPr id="4" name="正方形/長方形 3">
          <a:extLst>
            <a:ext uri="{FF2B5EF4-FFF2-40B4-BE49-F238E27FC236}">
              <a16:creationId xmlns:a16="http://schemas.microsoft.com/office/drawing/2014/main" id="{B91F7E76-ED41-F187-9C84-D9130B0871DB}"/>
            </a:ext>
          </a:extLst>
        </xdr:cNvPr>
        <xdr:cNvSpPr/>
      </xdr:nvSpPr>
      <xdr:spPr bwMode="auto">
        <a:xfrm>
          <a:off x="10442483" y="35018"/>
          <a:ext cx="3137646" cy="280147"/>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518273</xdr:colOff>
      <xdr:row>14</xdr:row>
      <xdr:rowOff>119060</xdr:rowOff>
    </xdr:from>
    <xdr:to>
      <xdr:col>19</xdr:col>
      <xdr:colOff>14007</xdr:colOff>
      <xdr:row>17</xdr:row>
      <xdr:rowOff>315163</xdr:rowOff>
    </xdr:to>
    <xdr:sp macro="" textlink="">
      <xdr:nvSpPr>
        <xdr:cNvPr id="5" name="正方形/長方形 4">
          <a:extLst>
            <a:ext uri="{FF2B5EF4-FFF2-40B4-BE49-F238E27FC236}">
              <a16:creationId xmlns:a16="http://schemas.microsoft.com/office/drawing/2014/main" id="{C3B87100-52CA-441D-CF67-BDD78505027B}"/>
            </a:ext>
          </a:extLst>
        </xdr:cNvPr>
        <xdr:cNvSpPr/>
      </xdr:nvSpPr>
      <xdr:spPr bwMode="auto">
        <a:xfrm>
          <a:off x="10407464" y="3207682"/>
          <a:ext cx="1435753" cy="854449"/>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28014</xdr:colOff>
      <xdr:row>34</xdr:row>
      <xdr:rowOff>35019</xdr:rowOff>
    </xdr:from>
    <xdr:to>
      <xdr:col>21</xdr:col>
      <xdr:colOff>525275</xdr:colOff>
      <xdr:row>35</xdr:row>
      <xdr:rowOff>35019</xdr:rowOff>
    </xdr:to>
    <xdr:sp macro="" textlink="">
      <xdr:nvSpPr>
        <xdr:cNvPr id="6" name="正方形/長方形 5">
          <a:extLst>
            <a:ext uri="{FF2B5EF4-FFF2-40B4-BE49-F238E27FC236}">
              <a16:creationId xmlns:a16="http://schemas.microsoft.com/office/drawing/2014/main" id="{F27C3DDE-979B-F877-E343-1C80F2A7EF7A}"/>
            </a:ext>
          </a:extLst>
        </xdr:cNvPr>
        <xdr:cNvSpPr/>
      </xdr:nvSpPr>
      <xdr:spPr bwMode="auto">
        <a:xfrm>
          <a:off x="10442482" y="9482979"/>
          <a:ext cx="3137646" cy="217114"/>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490258</xdr:colOff>
      <xdr:row>67</xdr:row>
      <xdr:rowOff>35019</xdr:rowOff>
    </xdr:from>
    <xdr:to>
      <xdr:col>21</xdr:col>
      <xdr:colOff>476250</xdr:colOff>
      <xdr:row>68</xdr:row>
      <xdr:rowOff>35018</xdr:rowOff>
    </xdr:to>
    <xdr:sp macro="" textlink="">
      <xdr:nvSpPr>
        <xdr:cNvPr id="7" name="正方形/長方形 6">
          <a:extLst>
            <a:ext uri="{FF2B5EF4-FFF2-40B4-BE49-F238E27FC236}">
              <a16:creationId xmlns:a16="http://schemas.microsoft.com/office/drawing/2014/main" id="{744D104E-BF9F-FE8B-2FBA-C6A942C92021}"/>
            </a:ext>
          </a:extLst>
        </xdr:cNvPr>
        <xdr:cNvSpPr/>
      </xdr:nvSpPr>
      <xdr:spPr bwMode="auto">
        <a:xfrm>
          <a:off x="10379449" y="18895920"/>
          <a:ext cx="3151654" cy="217113"/>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0</xdr:colOff>
      <xdr:row>47</xdr:row>
      <xdr:rowOff>98050</xdr:rowOff>
    </xdr:from>
    <xdr:to>
      <xdr:col>19</xdr:col>
      <xdr:colOff>21011</xdr:colOff>
      <xdr:row>50</xdr:row>
      <xdr:rowOff>252132</xdr:rowOff>
    </xdr:to>
    <xdr:sp macro="" textlink="">
      <xdr:nvSpPr>
        <xdr:cNvPr id="8" name="正方形/長方形 7">
          <a:extLst>
            <a:ext uri="{FF2B5EF4-FFF2-40B4-BE49-F238E27FC236}">
              <a16:creationId xmlns:a16="http://schemas.microsoft.com/office/drawing/2014/main" id="{FAC27C9B-F428-F14A-218C-A185CC47C43C}"/>
            </a:ext>
          </a:extLst>
        </xdr:cNvPr>
        <xdr:cNvSpPr/>
      </xdr:nvSpPr>
      <xdr:spPr bwMode="auto">
        <a:xfrm>
          <a:off x="10414468" y="12494557"/>
          <a:ext cx="1435753" cy="931491"/>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0</xdr:colOff>
      <xdr:row>80</xdr:row>
      <xdr:rowOff>98050</xdr:rowOff>
    </xdr:from>
    <xdr:to>
      <xdr:col>19</xdr:col>
      <xdr:colOff>21011</xdr:colOff>
      <xdr:row>83</xdr:row>
      <xdr:rowOff>308162</xdr:rowOff>
    </xdr:to>
    <xdr:sp macro="" textlink="">
      <xdr:nvSpPr>
        <xdr:cNvPr id="9" name="正方形/長方形 8">
          <a:extLst>
            <a:ext uri="{FF2B5EF4-FFF2-40B4-BE49-F238E27FC236}">
              <a16:creationId xmlns:a16="http://schemas.microsoft.com/office/drawing/2014/main" id="{B3C42B19-52DB-9F26-C974-33E0EB81E421}"/>
            </a:ext>
          </a:extLst>
        </xdr:cNvPr>
        <xdr:cNvSpPr/>
      </xdr:nvSpPr>
      <xdr:spPr bwMode="auto">
        <a:xfrm>
          <a:off x="10414468" y="22054576"/>
          <a:ext cx="1435753" cy="868458"/>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8</xdr:col>
      <xdr:colOff>271463</xdr:colOff>
      <xdr:row>37</xdr:row>
      <xdr:rowOff>28575</xdr:rowOff>
    </xdr:from>
    <xdr:to>
      <xdr:col>12</xdr:col>
      <xdr:colOff>351865</xdr:colOff>
      <xdr:row>38</xdr:row>
      <xdr:rowOff>123825</xdr:rowOff>
    </xdr:to>
    <xdr:pic>
      <xdr:nvPicPr>
        <xdr:cNvPr id="58890" name="図 9">
          <a:extLst>
            <a:ext uri="{FF2B5EF4-FFF2-40B4-BE49-F238E27FC236}">
              <a16:creationId xmlns:a16="http://schemas.microsoft.com/office/drawing/2014/main" id="{32B88D01-D22F-E6B3-9CC4-CFFF5535C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10077450"/>
          <a:ext cx="3638550"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567299</xdr:colOff>
      <xdr:row>37</xdr:row>
      <xdr:rowOff>49026</xdr:rowOff>
    </xdr:from>
    <xdr:to>
      <xdr:col>10</xdr:col>
      <xdr:colOff>476248</xdr:colOff>
      <xdr:row>38</xdr:row>
      <xdr:rowOff>147077</xdr:rowOff>
    </xdr:to>
    <xdr:sp macro="" textlink="">
      <xdr:nvSpPr>
        <xdr:cNvPr id="11" name="正方形/長方形 10">
          <a:extLst>
            <a:ext uri="{FF2B5EF4-FFF2-40B4-BE49-F238E27FC236}">
              <a16:creationId xmlns:a16="http://schemas.microsoft.com/office/drawing/2014/main" id="{0F4B2FD6-26B3-8A09-2FB5-1EE90FAD5F81}"/>
            </a:ext>
          </a:extLst>
        </xdr:cNvPr>
        <xdr:cNvSpPr/>
      </xdr:nvSpPr>
      <xdr:spPr bwMode="auto">
        <a:xfrm>
          <a:off x="5413843" y="1012031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8</xdr:col>
      <xdr:colOff>119063</xdr:colOff>
      <xdr:row>69</xdr:row>
      <xdr:rowOff>161925</xdr:rowOff>
    </xdr:from>
    <xdr:to>
      <xdr:col>12</xdr:col>
      <xdr:colOff>194703</xdr:colOff>
      <xdr:row>71</xdr:row>
      <xdr:rowOff>176213</xdr:rowOff>
    </xdr:to>
    <xdr:pic>
      <xdr:nvPicPr>
        <xdr:cNvPr id="58892" name="図 11">
          <a:extLst>
            <a:ext uri="{FF2B5EF4-FFF2-40B4-BE49-F238E27FC236}">
              <a16:creationId xmlns:a16="http://schemas.microsoft.com/office/drawing/2014/main" id="{93231B9B-EBE2-AB77-A0BF-A56A316A4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19435763"/>
          <a:ext cx="3633788" cy="385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427226</xdr:colOff>
      <xdr:row>69</xdr:row>
      <xdr:rowOff>182095</xdr:rowOff>
    </xdr:from>
    <xdr:to>
      <xdr:col>10</xdr:col>
      <xdr:colOff>336175</xdr:colOff>
      <xdr:row>71</xdr:row>
      <xdr:rowOff>196103</xdr:rowOff>
    </xdr:to>
    <xdr:sp macro="" textlink="">
      <xdr:nvSpPr>
        <xdr:cNvPr id="13" name="正方形/長方形 12">
          <a:extLst>
            <a:ext uri="{FF2B5EF4-FFF2-40B4-BE49-F238E27FC236}">
              <a16:creationId xmlns:a16="http://schemas.microsoft.com/office/drawing/2014/main" id="{0B840B28-AF6C-8F48-AFF0-5409BD3959A9}"/>
            </a:ext>
          </a:extLst>
        </xdr:cNvPr>
        <xdr:cNvSpPr/>
      </xdr:nvSpPr>
      <xdr:spPr bwMode="auto">
        <a:xfrm>
          <a:off x="5273770" y="19505239"/>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204788</xdr:colOff>
      <xdr:row>44</xdr:row>
      <xdr:rowOff>0</xdr:rowOff>
    </xdr:from>
    <xdr:to>
      <xdr:col>5</xdr:col>
      <xdr:colOff>100013</xdr:colOff>
      <xdr:row>45</xdr:row>
      <xdr:rowOff>42863</xdr:rowOff>
    </xdr:to>
    <xdr:sp macro="" textlink="">
      <xdr:nvSpPr>
        <xdr:cNvPr id="58894" name="AutoShape 83">
          <a:extLst>
            <a:ext uri="{FF2B5EF4-FFF2-40B4-BE49-F238E27FC236}">
              <a16:creationId xmlns:a16="http://schemas.microsoft.com/office/drawing/2014/main" id="{16318FE9-4AF0-008A-2859-872113FDC33D}"/>
            </a:ext>
          </a:extLst>
        </xdr:cNvPr>
        <xdr:cNvSpPr>
          <a:spLocks noChangeArrowheads="1"/>
        </xdr:cNvSpPr>
      </xdr:nvSpPr>
      <xdr:spPr bwMode="auto">
        <a:xfrm>
          <a:off x="990600" y="11763375"/>
          <a:ext cx="1966913" cy="2428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285750</xdr:colOff>
      <xdr:row>11</xdr:row>
      <xdr:rowOff>0</xdr:rowOff>
    </xdr:from>
    <xdr:to>
      <xdr:col>5</xdr:col>
      <xdr:colOff>671513</xdr:colOff>
      <xdr:row>12</xdr:row>
      <xdr:rowOff>19050</xdr:rowOff>
    </xdr:to>
    <xdr:sp macro="" textlink="">
      <xdr:nvSpPr>
        <xdr:cNvPr id="58895" name="AutoShape 83">
          <a:extLst>
            <a:ext uri="{FF2B5EF4-FFF2-40B4-BE49-F238E27FC236}">
              <a16:creationId xmlns:a16="http://schemas.microsoft.com/office/drawing/2014/main" id="{5B95D230-E322-BFD4-39CD-8390B3D7D24B}"/>
            </a:ext>
          </a:extLst>
        </xdr:cNvPr>
        <xdr:cNvSpPr>
          <a:spLocks noChangeArrowheads="1"/>
        </xdr:cNvSpPr>
      </xdr:nvSpPr>
      <xdr:spPr bwMode="auto">
        <a:xfrm>
          <a:off x="1071563" y="2471738"/>
          <a:ext cx="2457450" cy="233362"/>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252413</xdr:colOff>
      <xdr:row>77</xdr:row>
      <xdr:rowOff>42863</xdr:rowOff>
    </xdr:from>
    <xdr:to>
      <xdr:col>5</xdr:col>
      <xdr:colOff>147638</xdr:colOff>
      <xdr:row>78</xdr:row>
      <xdr:rowOff>42863</xdr:rowOff>
    </xdr:to>
    <xdr:sp macro="" textlink="">
      <xdr:nvSpPr>
        <xdr:cNvPr id="58896" name="AutoShape 83">
          <a:extLst>
            <a:ext uri="{FF2B5EF4-FFF2-40B4-BE49-F238E27FC236}">
              <a16:creationId xmlns:a16="http://schemas.microsoft.com/office/drawing/2014/main" id="{1D5D2EFD-F769-8173-3ED1-722D234F6BCF}"/>
            </a:ext>
          </a:extLst>
        </xdr:cNvPr>
        <xdr:cNvSpPr>
          <a:spLocks noChangeArrowheads="1"/>
        </xdr:cNvSpPr>
      </xdr:nvSpPr>
      <xdr:spPr bwMode="auto">
        <a:xfrm>
          <a:off x="1038225" y="21240750"/>
          <a:ext cx="1966913" cy="24765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xdr:colOff>
      <xdr:row>2</xdr:row>
      <xdr:rowOff>161925</xdr:rowOff>
    </xdr:from>
    <xdr:to>
      <xdr:col>6</xdr:col>
      <xdr:colOff>3048000</xdr:colOff>
      <xdr:row>9</xdr:row>
      <xdr:rowOff>9525</xdr:rowOff>
    </xdr:to>
    <xdr:pic>
      <xdr:nvPicPr>
        <xdr:cNvPr id="14885" name="図 4">
          <a:extLst>
            <a:ext uri="{FF2B5EF4-FFF2-40B4-BE49-F238E27FC236}">
              <a16:creationId xmlns:a16="http://schemas.microsoft.com/office/drawing/2014/main" id="{CF5382DE-A7F5-E281-B410-E7B9B4E870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33400"/>
          <a:ext cx="30289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il/&#22522;&#24185;&#12471;&#12473;&#12486;&#12512;%20&#12510;&#12491;&#12517;&#12450;&#12523;/&#26032;&#27096;&#24335;/&#23455;&#34892;&#20104;&#31639;&#31649;&#29702;&#22522;&#28310;&#26360;(&#26032;&#12467;&#12540;&#12489;&#23550;&#24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temp\lh_tmp0\&#20104;&#31639;&#12539;&#31934;&#31639;&#65288;&#31532;&#20108;&#29577;&#2402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66;&#24029;/H19&#29694;&#22580;/s-03&#21033;&#26681;&#21029;DJM/&#31038;&#20869;&#38306;&#20418;/&#31934;&#31639;/02&#26376;&#24230;/&#32654;&#30001;&#32000;/&#24037;&#20107;/FD/&#26413;&#24140;&#25903;&#24215;/&#21220;&#24608;/&#29694;&#22580;&#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入力"/>
      <sheetName val="実行予算管理基準書"/>
      <sheetName val="業者別支払"/>
      <sheetName val="支払実績"/>
      <sheetName val="材料費"/>
      <sheetName val="直接費"/>
      <sheetName val="機械費"/>
      <sheetName val="出来高調書業者"/>
      <sheetName val="未払費用計上依頼"/>
      <sheetName val="取引先"/>
      <sheetName val="差異分析表 (ﾎｽﾄ比較)"/>
      <sheetName val="ジオシステム"/>
      <sheetName val="カナモト"/>
      <sheetName val="日運建業"/>
      <sheetName val="鹿内組"/>
      <sheetName val="鹿内組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復済み_Sheet1"/>
      <sheetName val="初期データ "/>
      <sheetName val="予算書－表紙"/>
      <sheetName val="予算書－数量表"/>
      <sheetName val="進捗図 "/>
      <sheetName val="Graph2"/>
      <sheetName val="予算書－工程"/>
      <sheetName val="予算書－ｻｲｸﾙﾀｲﾑ"/>
      <sheetName val="予算書－ｻｲｸﾙﾀｲﾑ (2)"/>
      <sheetName val="予算書－内訳１"/>
      <sheetName val="予算書－内訳２"/>
      <sheetName val="予算書－内訳３"/>
      <sheetName val="代価内訳書－１"/>
      <sheetName val="代価内訳書－２"/>
      <sheetName val="代価内訳書－３"/>
      <sheetName val="代価内訳書－４"/>
      <sheetName val="代価内訳書－５"/>
      <sheetName val="実行予算書－Ａ－３様式"/>
      <sheetName val="実行予算書-A-3様式裏面"/>
      <sheetName val="出来高チェック表 "/>
      <sheetName val="下請稼働表"/>
      <sheetName val="月次決算書変更ﾘｱﾙﾀｲﾑ"/>
      <sheetName val="月次決算書本社決算ﾘｱﾙﾀｲﾑ"/>
      <sheetName val="月次決算書 最終"/>
      <sheetName val="支払い内訳書"/>
      <sheetName val="出来高表"/>
      <sheetName val="差異分析表"/>
      <sheetName val="下請出来高調書"/>
      <sheetName val="基本データ－"/>
      <sheetName val="入力"/>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集計表12月"/>
      <sheetName val="受払い表12月"/>
      <sheetName val="材料搬入12月"/>
    </sheetNames>
    <sheetDataSet>
      <sheetData sheetId="0" refreshError="1"/>
      <sheetData sheetId="1">
        <row r="14">
          <cell r="F14" t="str">
            <v>L=</v>
          </cell>
        </row>
        <row r="15">
          <cell r="F15" t="str">
            <v>Lc=</v>
          </cell>
        </row>
        <row r="16">
          <cell r="F16" t="str">
            <v>ΣL=</v>
          </cell>
        </row>
        <row r="17">
          <cell r="F17" t="str">
            <v>ΣLc=</v>
          </cell>
        </row>
        <row r="18">
          <cell r="F18" t="str">
            <v>ΣV＝</v>
          </cell>
        </row>
        <row r="19">
          <cell r="F19" t="str">
            <v>ΣVc=</v>
          </cell>
        </row>
        <row r="20">
          <cell r="F20" t="str">
            <v>ΣQ=</v>
          </cell>
        </row>
        <row r="32">
          <cell r="C32" t="str">
            <v>Ｌ　</v>
          </cell>
          <cell r="D32" t="str">
            <v>ｍ</v>
          </cell>
        </row>
        <row r="33">
          <cell r="C33" t="str">
            <v>Ｖｃ　</v>
          </cell>
          <cell r="D33" t="str">
            <v>ｍ３</v>
          </cell>
        </row>
        <row r="35">
          <cell r="C35" t="str">
            <v>Ｌｃ　</v>
          </cell>
          <cell r="D35" t="str">
            <v>ｍ</v>
          </cell>
        </row>
        <row r="36">
          <cell r="C36" t="str">
            <v>Ｑ　</v>
          </cell>
          <cell r="D36" t="str">
            <v>㍑</v>
          </cell>
        </row>
        <row r="38">
          <cell r="C38" t="str">
            <v>Ｖｃ　</v>
          </cell>
          <cell r="D38" t="str">
            <v>ｍ３</v>
          </cell>
        </row>
      </sheetData>
      <sheetData sheetId="2"/>
      <sheetData sheetId="3"/>
      <sheetData sheetId="4" refreshError="1"/>
      <sheetData sheetId="5" refreshError="1"/>
      <sheetData sheetId="6"/>
      <sheetData sheetId="7"/>
      <sheetData sheetId="8" refreshError="1"/>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5">
          <cell r="B5" t="str">
            <v>札幌支店</v>
          </cell>
        </row>
        <row r="6">
          <cell r="B6" t="str">
            <v>仙台支店</v>
          </cell>
        </row>
        <row r="7">
          <cell r="B7" t="str">
            <v>北関東支店</v>
          </cell>
        </row>
        <row r="8">
          <cell r="B8" t="str">
            <v>千葉支店</v>
          </cell>
        </row>
        <row r="9">
          <cell r="B9" t="str">
            <v>東京支店</v>
          </cell>
        </row>
        <row r="10">
          <cell r="B10" t="str">
            <v>横浜支店</v>
          </cell>
        </row>
        <row r="11">
          <cell r="B11" t="str">
            <v>名古屋支店</v>
          </cell>
        </row>
        <row r="12">
          <cell r="B12" t="str">
            <v>大阪支店</v>
          </cell>
        </row>
        <row r="13">
          <cell r="B13" t="str">
            <v>広島支店</v>
          </cell>
        </row>
        <row r="14">
          <cell r="B14" t="str">
            <v>福岡支店</v>
          </cell>
        </row>
        <row r="17">
          <cell r="B17" t="str">
            <v>CP</v>
          </cell>
        </row>
        <row r="18">
          <cell r="B18" t="str">
            <v>MR-D</v>
          </cell>
        </row>
        <row r="19">
          <cell r="B19" t="str">
            <v>ｴﾎﾟｺﾗﾑ</v>
          </cell>
        </row>
        <row r="20">
          <cell r="B20" t="str">
            <v>ＣＤＭ</v>
          </cell>
        </row>
        <row r="21">
          <cell r="B21" t="str">
            <v>ＤＪＭ</v>
          </cell>
        </row>
        <row r="22">
          <cell r="B22" t="str">
            <v>ＳＷＩＮＧ</v>
          </cell>
        </row>
        <row r="23">
          <cell r="B23" t="str">
            <v>ＴＲＤ</v>
          </cell>
        </row>
        <row r="24">
          <cell r="B24" t="str">
            <v>ＳＤＭ</v>
          </cell>
        </row>
        <row r="25">
          <cell r="B25" t="str">
            <v>その他深層</v>
          </cell>
        </row>
        <row r="26">
          <cell r="B26" t="str">
            <v>ＭＭ</v>
          </cell>
        </row>
        <row r="27">
          <cell r="B27" t="str">
            <v>ＳＭＭ</v>
          </cell>
        </row>
        <row r="28">
          <cell r="B28" t="str">
            <v>ＪＭＭ</v>
          </cell>
        </row>
        <row r="29">
          <cell r="B29" t="str">
            <v>ＳＪＭＭ</v>
          </cell>
        </row>
        <row r="30">
          <cell r="B30" t="str">
            <v>ＬＤｉｓ</v>
          </cell>
        </row>
        <row r="31">
          <cell r="B31" t="str">
            <v>ＣＣＰ</v>
          </cell>
        </row>
        <row r="32">
          <cell r="B32" t="str">
            <v>ＲＪＰ</v>
          </cell>
        </row>
        <row r="33">
          <cell r="B33" t="str">
            <v>ＧＡ</v>
          </cell>
        </row>
        <row r="34">
          <cell r="B34" t="str">
            <v>ＪＳＧ</v>
          </cell>
        </row>
        <row r="35">
          <cell r="B35" t="str">
            <v>ＣＪＧ</v>
          </cell>
        </row>
        <row r="36">
          <cell r="B36" t="str">
            <v xml:space="preserve">その他高圧  </v>
          </cell>
        </row>
        <row r="37">
          <cell r="B37" t="str">
            <v>ＬＡＧ</v>
          </cell>
        </row>
        <row r="38">
          <cell r="B38" t="str">
            <v>ＳＯＬＥ</v>
          </cell>
        </row>
        <row r="39">
          <cell r="B39" t="str">
            <v>ＧＲ</v>
          </cell>
        </row>
        <row r="40">
          <cell r="B40" t="str">
            <v>ＣＬ</v>
          </cell>
        </row>
        <row r="41">
          <cell r="B41" t="str">
            <v>ＭＲ－１</v>
          </cell>
        </row>
        <row r="42">
          <cell r="B42" t="str">
            <v>ＭＲ－２</v>
          </cell>
        </row>
        <row r="43">
          <cell r="B43" t="str">
            <v>ＭＲ－３</v>
          </cell>
        </row>
        <row r="44">
          <cell r="B44" t="str">
            <v>一般土木</v>
          </cell>
        </row>
        <row r="45">
          <cell r="B45" t="str">
            <v>ＴＲＣ</v>
          </cell>
        </row>
        <row r="46">
          <cell r="B46" t="str">
            <v>ＦＭ</v>
          </cell>
        </row>
        <row r="47">
          <cell r="B47" t="str">
            <v>ＬＳＳ</v>
          </cell>
        </row>
        <row r="48">
          <cell r="B48" t="str">
            <v>地質調査</v>
          </cell>
        </row>
        <row r="51">
          <cell r="B51" t="str">
            <v>渡辺克彦</v>
          </cell>
        </row>
        <row r="52">
          <cell r="B52" t="str">
            <v>丸山卓志</v>
          </cell>
        </row>
        <row r="53">
          <cell r="B53" t="str">
            <v>世古祐基</v>
          </cell>
        </row>
        <row r="54">
          <cell r="B54" t="str">
            <v>押山淳一</v>
          </cell>
        </row>
        <row r="55">
          <cell r="B55" t="str">
            <v>皆川晃</v>
          </cell>
        </row>
        <row r="56">
          <cell r="B56" t="str">
            <v>長沢秀治</v>
          </cell>
        </row>
        <row r="57">
          <cell r="B57" t="str">
            <v>神坂一秀</v>
          </cell>
        </row>
        <row r="58">
          <cell r="B58" t="str">
            <v>西川真史</v>
          </cell>
        </row>
        <row r="59">
          <cell r="B59" t="str">
            <v>福満一広</v>
          </cell>
        </row>
        <row r="60">
          <cell r="B60" t="str">
            <v>杉村敏夫</v>
          </cell>
        </row>
        <row r="61">
          <cell r="B61" t="str">
            <v>竹内正志</v>
          </cell>
        </row>
        <row r="62">
          <cell r="B62" t="str">
            <v>佐藤大輔</v>
          </cell>
        </row>
        <row r="63">
          <cell r="B63" t="str">
            <v>丸山福次</v>
          </cell>
        </row>
        <row r="64">
          <cell r="B64" t="str">
            <v>片野春明</v>
          </cell>
        </row>
        <row r="65">
          <cell r="B65" t="str">
            <v>白石法利</v>
          </cell>
        </row>
        <row r="66">
          <cell r="B66" t="str">
            <v>大沢達三</v>
          </cell>
        </row>
        <row r="67">
          <cell r="B67" t="str">
            <v>中島省吾</v>
          </cell>
        </row>
        <row r="68">
          <cell r="B68" t="str">
            <v>相沢邦彦</v>
          </cell>
        </row>
        <row r="69">
          <cell r="B69" t="str">
            <v>後藤泰寛</v>
          </cell>
        </row>
        <row r="70">
          <cell r="B70" t="str">
            <v>井藤久武</v>
          </cell>
        </row>
        <row r="73">
          <cell r="B73" t="str">
            <v>小田切昭</v>
          </cell>
        </row>
        <row r="74">
          <cell r="B74" t="str">
            <v>渡辺克彦</v>
          </cell>
        </row>
        <row r="75">
          <cell r="B75" t="str">
            <v>谷　重一</v>
          </cell>
        </row>
        <row r="79">
          <cell r="B79" t="str">
            <v>加藤久明</v>
          </cell>
        </row>
        <row r="80">
          <cell r="B80" t="str">
            <v>堀　勝則</v>
          </cell>
        </row>
        <row r="81">
          <cell r="B81" t="str">
            <v>佐藤　勉</v>
          </cell>
        </row>
        <row r="82">
          <cell r="B82" t="str">
            <v>藤解　　勉</v>
          </cell>
          <cell r="E82" t="str">
            <v>10万～５０万</v>
          </cell>
        </row>
        <row r="83">
          <cell r="B83" t="str">
            <v>足助　　清郎</v>
          </cell>
          <cell r="E83" t="str">
            <v>５０万～１００万</v>
          </cell>
        </row>
        <row r="84">
          <cell r="E84" t="str">
            <v>１００万～５００万</v>
          </cell>
        </row>
        <row r="85">
          <cell r="E85" t="str">
            <v>５００万～１０００万</v>
          </cell>
        </row>
        <row r="86">
          <cell r="E86" t="str">
            <v>１千万～５千万</v>
          </cell>
        </row>
        <row r="87">
          <cell r="B87" t="str">
            <v>佐藤　勉</v>
          </cell>
          <cell r="E87" t="str">
            <v>５千万～１億</v>
          </cell>
        </row>
        <row r="88">
          <cell r="E88" t="str">
            <v>１億～５億</v>
          </cell>
        </row>
        <row r="89">
          <cell r="E89" t="str">
            <v>５億～１０億</v>
          </cell>
        </row>
        <row r="93">
          <cell r="B93" t="str">
            <v>（株）嶋田組</v>
          </cell>
          <cell r="E93" t="str">
            <v>ＪＳＧ</v>
          </cell>
        </row>
        <row r="94">
          <cell r="B94" t="str">
            <v>シマチュウ（株）</v>
          </cell>
          <cell r="E94" t="str">
            <v>ＲＪＰ</v>
          </cell>
        </row>
        <row r="95">
          <cell r="B95" t="str">
            <v>(有)シライシ</v>
          </cell>
          <cell r="E95" t="str">
            <v>ＣＣＰ</v>
          </cell>
        </row>
        <row r="96">
          <cell r="B96" t="str">
            <v>新技術工営（株）</v>
          </cell>
          <cell r="E96" t="str">
            <v>ＣＪＧ</v>
          </cell>
        </row>
        <row r="97">
          <cell r="B97" t="str">
            <v>（株）大陸</v>
          </cell>
          <cell r="E97" t="str">
            <v>ＴＯＦＴ建設省</v>
          </cell>
        </row>
        <row r="98">
          <cell r="B98" t="str">
            <v>（株）大和工業</v>
          </cell>
          <cell r="E98" t="str">
            <v>ＴＯＦＴ一般</v>
          </cell>
        </row>
        <row r="99">
          <cell r="B99" t="str">
            <v>孝岡基礎工事（株）</v>
          </cell>
          <cell r="E99" t="str">
            <v>ＮＰＢ（浅層混合）</v>
          </cell>
        </row>
        <row r="100">
          <cell r="B100" t="str">
            <v>千代田重機工事（株）</v>
          </cell>
          <cell r="E100" t="str">
            <v>ＳＷＩＮＧ</v>
          </cell>
        </row>
        <row r="101">
          <cell r="B101" t="str">
            <v>ナカハチ産業（株）</v>
          </cell>
          <cell r="E101" t="str">
            <v>ソレタンシュ</v>
          </cell>
        </row>
        <row r="102">
          <cell r="B102" t="str">
            <v>（株）オーケーソイル</v>
          </cell>
          <cell r="E102" t="str">
            <v>シリカライザー</v>
          </cell>
        </row>
        <row r="103">
          <cell r="B103" t="str">
            <v>（株）シノザキ</v>
          </cell>
          <cell r="E103" t="str">
            <v>ＤＪＭ</v>
          </cell>
        </row>
        <row r="104">
          <cell r="B104" t="str">
            <v>（株）樋口技工</v>
          </cell>
          <cell r="E104" t="str">
            <v>ＭＲ－１</v>
          </cell>
        </row>
        <row r="105">
          <cell r="E105" t="str">
            <v>ユニパック</v>
          </cell>
        </row>
        <row r="106">
          <cell r="E106" t="str">
            <v>クリーンロック</v>
          </cell>
        </row>
        <row r="107">
          <cell r="E107" t="str">
            <v>ハードライザー</v>
          </cell>
        </row>
        <row r="108">
          <cell r="E108" t="str">
            <v>ＣＤＭ－ＬＯＤＩＣ</v>
          </cell>
        </row>
        <row r="110">
          <cell r="B110" t="str">
            <v>道路</v>
          </cell>
        </row>
        <row r="111">
          <cell r="B111" t="str">
            <v>橋梁</v>
          </cell>
        </row>
        <row r="112">
          <cell r="B112" t="str">
            <v>河川・ダム</v>
          </cell>
        </row>
        <row r="113">
          <cell r="B113" t="str">
            <v>鉄道</v>
          </cell>
        </row>
        <row r="114">
          <cell r="B114" t="str">
            <v>港湾</v>
          </cell>
        </row>
        <row r="115">
          <cell r="B115" t="str">
            <v>空港</v>
          </cell>
        </row>
        <row r="116">
          <cell r="B116" t="str">
            <v>火力・原子力発電所</v>
          </cell>
        </row>
        <row r="117">
          <cell r="B117" t="str">
            <v>上下水道</v>
          </cell>
        </row>
        <row r="118">
          <cell r="B118" t="str">
            <v>基礎構造物</v>
          </cell>
        </row>
        <row r="119">
          <cell r="B119" t="str">
            <v>建築物</v>
          </cell>
        </row>
        <row r="124">
          <cell r="B124" t="str">
            <v>受動土圧増加・欠損部防護</v>
          </cell>
        </row>
        <row r="125">
          <cell r="B125" t="str">
            <v>ﾋｰﾋﾞﾝｸﾞ防止</v>
          </cell>
        </row>
        <row r="126">
          <cell r="B126" t="str">
            <v>止水・切羽・推進防護</v>
          </cell>
        </row>
        <row r="127">
          <cell r="B127" t="str">
            <v>すべり防止</v>
          </cell>
        </row>
        <row r="128">
          <cell r="B128" t="str">
            <v>沈下低減</v>
          </cell>
        </row>
        <row r="129">
          <cell r="B129" t="str">
            <v>Ｋ値増加</v>
          </cell>
        </row>
        <row r="130">
          <cell r="B130" t="str">
            <v>路床安定処理</v>
          </cell>
        </row>
        <row r="131">
          <cell r="B131" t="str">
            <v>液状化防止</v>
          </cell>
        </row>
        <row r="132">
          <cell r="B132" t="str">
            <v>ﾄﾗﾌｶﾋﾞﾘﾃｨｰ向上</v>
          </cell>
        </row>
        <row r="137">
          <cell r="B137" t="str">
            <v>ローム</v>
          </cell>
        </row>
        <row r="138">
          <cell r="B138" t="str">
            <v>れき質土</v>
          </cell>
        </row>
        <row r="139">
          <cell r="B139" t="str">
            <v>砂</v>
          </cell>
        </row>
        <row r="140">
          <cell r="B140" t="str">
            <v>砂質土</v>
          </cell>
        </row>
        <row r="141">
          <cell r="B141" t="str">
            <v>シルト</v>
          </cell>
        </row>
        <row r="142">
          <cell r="B142" t="str">
            <v>粘性土</v>
          </cell>
        </row>
        <row r="143">
          <cell r="B143" t="str">
            <v>ヘドロ</v>
          </cell>
        </row>
        <row r="144">
          <cell r="B144" t="str">
            <v>腐植土</v>
          </cell>
        </row>
        <row r="149">
          <cell r="B149">
            <v>0.8</v>
          </cell>
        </row>
        <row r="150">
          <cell r="B150">
            <v>1</v>
          </cell>
        </row>
        <row r="151">
          <cell r="B151">
            <v>1.2</v>
          </cell>
        </row>
        <row r="152">
          <cell r="B152">
            <v>1.5</v>
          </cell>
        </row>
        <row r="156">
          <cell r="C156" t="str">
            <v>バラ</v>
          </cell>
          <cell r="D156" t="str">
            <v>フレコン</v>
          </cell>
          <cell r="E156" t="str">
            <v>４０ｋｇ袋</v>
          </cell>
          <cell r="F156" t="str">
            <v>２５ｋｇ袋</v>
          </cell>
        </row>
        <row r="157">
          <cell r="B157" t="str">
            <v>普通セメント</v>
          </cell>
        </row>
        <row r="158">
          <cell r="B158" t="str">
            <v>高炉セメントＢ</v>
          </cell>
        </row>
        <row r="159">
          <cell r="B159" t="str">
            <v>早強セメント</v>
          </cell>
        </row>
        <row r="160">
          <cell r="B160" t="str">
            <v>ＧＳ－１０</v>
          </cell>
        </row>
        <row r="161">
          <cell r="B161" t="str">
            <v>ＧＳ－２３</v>
          </cell>
        </row>
        <row r="162">
          <cell r="B162" t="str">
            <v>ＧＳ－２００</v>
          </cell>
        </row>
        <row r="163">
          <cell r="B163" t="str">
            <v>ＧＳ－２５</v>
          </cell>
        </row>
        <row r="164">
          <cell r="B164" t="str">
            <v>ＧＳ－６１</v>
          </cell>
        </row>
        <row r="165">
          <cell r="B165" t="str">
            <v>Ｃ－１００</v>
          </cell>
        </row>
        <row r="166">
          <cell r="B166" t="str">
            <v>Ｃ－１５０</v>
          </cell>
        </row>
        <row r="167">
          <cell r="B167" t="str">
            <v>Ｃ－２０１</v>
          </cell>
        </row>
        <row r="168">
          <cell r="B168" t="str">
            <v>Ｃ－２１５</v>
          </cell>
        </row>
        <row r="169">
          <cell r="B169" t="str">
            <v>生石灰</v>
          </cell>
        </row>
        <row r="170">
          <cell r="B170" t="str">
            <v>消石灰</v>
          </cell>
        </row>
        <row r="171">
          <cell r="B171" t="str">
            <v>ランドクリーンＱ</v>
          </cell>
        </row>
        <row r="172">
          <cell r="B172" t="str">
            <v>ランドクリーンＣ</v>
          </cell>
        </row>
        <row r="173">
          <cell r="B173" t="str">
            <v>ロジセメント</v>
          </cell>
        </row>
        <row r="177">
          <cell r="B177" t="str">
            <v>バラ</v>
          </cell>
        </row>
        <row r="178">
          <cell r="B178" t="str">
            <v>フレコン</v>
          </cell>
        </row>
        <row r="179">
          <cell r="B179" t="str">
            <v>紙袋</v>
          </cell>
        </row>
        <row r="184">
          <cell r="B184" t="str">
            <v>３号珪酸ソーダ</v>
          </cell>
        </row>
        <row r="185">
          <cell r="B185" t="str">
            <v>ＬＧ－３Ｓ</v>
          </cell>
        </row>
        <row r="186">
          <cell r="B186" t="str">
            <v>ＬＧ－５Ｓ</v>
          </cell>
        </row>
        <row r="187">
          <cell r="B187" t="str">
            <v>ＬＧ－２Ｐ</v>
          </cell>
        </row>
        <row r="188">
          <cell r="B188" t="str">
            <v>ＭＧﾛｯｸ３号Ⅱ型</v>
          </cell>
        </row>
        <row r="189">
          <cell r="B189" t="str">
            <v>ＭＧﾛｯｸｽｰﾊﾟｰG100</v>
          </cell>
        </row>
        <row r="190">
          <cell r="B190" t="str">
            <v>ＭＧﾛｯｸｽｰﾊﾟｰG100LL</v>
          </cell>
        </row>
        <row r="191">
          <cell r="B191" t="str">
            <v>ＭＧﾛｯｸｾﾗﾑ</v>
          </cell>
        </row>
        <row r="192">
          <cell r="B192" t="str">
            <v>ｱﾛﾝSR-80</v>
          </cell>
        </row>
        <row r="193">
          <cell r="B193" t="str">
            <v>ベントナイト</v>
          </cell>
        </row>
        <row r="194">
          <cell r="B194" t="str">
            <v>混和剤　Ａ　</v>
          </cell>
        </row>
        <row r="195">
          <cell r="B195" t="str">
            <v>混和剤　Ｂ　</v>
          </cell>
        </row>
        <row r="196">
          <cell r="B196" t="str">
            <v>混合材　２Ｂ</v>
          </cell>
        </row>
        <row r="197">
          <cell r="B197" t="str">
            <v>混合材　３Ｂ</v>
          </cell>
        </row>
        <row r="198">
          <cell r="B198" t="str">
            <v>ﾛｼﾞｴｲﾄﾞ－Ｐ</v>
          </cell>
        </row>
        <row r="199">
          <cell r="B199" t="str">
            <v>ＲＧ混合材</v>
          </cell>
        </row>
        <row r="200">
          <cell r="B200" t="str">
            <v>起泡剤</v>
          </cell>
        </row>
        <row r="201">
          <cell r="B201" t="str">
            <v>砂</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紙"/>
    </sheetNames>
    <sheetDataSet>
      <sheetData sheetId="0" refreshError="1">
        <row r="2">
          <cell r="B2" t="str">
            <v>平成  ９年  9月度　 回</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P104"/>
  <sheetViews>
    <sheetView showGridLines="0" workbookViewId="0">
      <selection activeCell="K1" sqref="K1"/>
    </sheetView>
  </sheetViews>
  <sheetFormatPr defaultRowHeight="14.25"/>
  <cols>
    <col min="1" max="1" width="3.25" customWidth="1"/>
    <col min="2" max="2" width="5.25" customWidth="1"/>
    <col min="3" max="3" width="5.875" customWidth="1"/>
    <col min="4" max="4" width="3.25" customWidth="1"/>
    <col min="7" max="7" width="10.875" customWidth="1"/>
    <col min="8" max="8" width="5" customWidth="1"/>
    <col min="11" max="11" width="18.375" bestFit="1" customWidth="1"/>
    <col min="12" max="12" width="10.375" customWidth="1"/>
  </cols>
  <sheetData>
    <row r="1" spans="2:16">
      <c r="K1" s="283"/>
      <c r="L1" s="283">
        <v>45139</v>
      </c>
    </row>
    <row r="2" spans="2:16" ht="29.25" customHeight="1">
      <c r="B2" s="291" t="s">
        <v>420</v>
      </c>
      <c r="C2" s="291"/>
      <c r="D2" s="291"/>
      <c r="E2" s="291"/>
      <c r="F2" s="291"/>
      <c r="G2" s="291"/>
      <c r="H2" s="291"/>
      <c r="I2" s="291"/>
      <c r="J2" s="291"/>
      <c r="K2" s="291"/>
      <c r="L2" s="83"/>
      <c r="M2" s="83"/>
      <c r="N2" s="83"/>
      <c r="O2" s="83"/>
      <c r="P2" s="83"/>
    </row>
    <row r="3" spans="2:16" ht="29.25" customHeight="1">
      <c r="B3" s="276"/>
      <c r="C3" s="276"/>
      <c r="D3" s="276"/>
      <c r="E3" s="276"/>
      <c r="F3" s="276"/>
      <c r="G3" s="276"/>
      <c r="H3" s="276"/>
      <c r="I3" s="276"/>
      <c r="J3" s="276"/>
      <c r="K3" s="276"/>
      <c r="L3" s="83"/>
      <c r="M3" s="83"/>
      <c r="N3" s="83"/>
      <c r="O3" s="83"/>
      <c r="P3" s="83"/>
    </row>
    <row r="4" spans="2:16">
      <c r="B4" s="83"/>
      <c r="C4" s="83"/>
      <c r="D4" s="83"/>
      <c r="E4" s="83"/>
      <c r="F4" s="83"/>
      <c r="G4" s="83"/>
      <c r="H4" s="83"/>
      <c r="I4" s="83"/>
      <c r="J4" s="83"/>
      <c r="K4" s="83"/>
      <c r="L4" s="83"/>
      <c r="M4" s="83"/>
      <c r="N4" s="83"/>
      <c r="O4" s="83"/>
      <c r="P4" s="83"/>
    </row>
    <row r="5" spans="2:16">
      <c r="B5" s="83" t="s">
        <v>82</v>
      </c>
      <c r="C5" s="83" t="s">
        <v>398</v>
      </c>
      <c r="D5" s="83"/>
      <c r="E5" s="83"/>
      <c r="F5" s="83"/>
      <c r="G5" s="83"/>
      <c r="H5" s="83"/>
      <c r="I5" s="83"/>
      <c r="J5" s="83"/>
      <c r="K5" s="83"/>
      <c r="L5" s="83"/>
      <c r="M5" s="83"/>
      <c r="N5" s="83"/>
      <c r="O5" s="83"/>
      <c r="P5" s="83"/>
    </row>
    <row r="6" spans="2:16">
      <c r="B6" s="172"/>
      <c r="C6" s="277" t="s">
        <v>83</v>
      </c>
      <c r="D6" s="83" t="s">
        <v>254</v>
      </c>
      <c r="E6" s="83"/>
      <c r="F6" s="83"/>
      <c r="G6" s="83"/>
      <c r="H6" s="83"/>
      <c r="I6" s="83"/>
      <c r="J6" s="292"/>
      <c r="K6" s="292"/>
      <c r="L6" s="292"/>
      <c r="M6" s="83"/>
      <c r="N6" s="83"/>
      <c r="O6" s="83"/>
      <c r="P6" s="83"/>
    </row>
    <row r="7" spans="2:16">
      <c r="B7" s="83"/>
      <c r="C7" s="83"/>
      <c r="D7" s="83" t="s">
        <v>276</v>
      </c>
      <c r="E7" s="83"/>
      <c r="F7" s="83"/>
      <c r="G7" s="83"/>
      <c r="H7" s="83"/>
      <c r="I7" s="83"/>
      <c r="J7" s="83"/>
      <c r="K7" s="83"/>
      <c r="L7" s="83"/>
      <c r="M7" s="83"/>
      <c r="N7" s="83"/>
      <c r="O7" s="83"/>
      <c r="P7" s="83"/>
    </row>
    <row r="8" spans="2:16">
      <c r="B8" s="83"/>
      <c r="C8" s="292" t="s">
        <v>399</v>
      </c>
      <c r="D8" s="292"/>
      <c r="E8" s="83"/>
      <c r="F8" s="83"/>
      <c r="G8" s="83"/>
      <c r="H8" s="83"/>
      <c r="I8" s="83"/>
      <c r="J8" s="83"/>
      <c r="K8" s="83"/>
      <c r="L8" s="83"/>
      <c r="M8" s="83"/>
      <c r="N8" s="83"/>
      <c r="O8" s="83"/>
      <c r="P8" s="83"/>
    </row>
    <row r="9" spans="2:16">
      <c r="B9" s="83"/>
      <c r="C9" s="278" t="s">
        <v>84</v>
      </c>
      <c r="D9" s="279" t="s">
        <v>400</v>
      </c>
      <c r="E9" s="280"/>
      <c r="F9" s="280"/>
      <c r="G9" s="280"/>
      <c r="H9" s="280"/>
      <c r="I9" s="280"/>
      <c r="J9" s="280"/>
      <c r="K9" s="280"/>
      <c r="L9" s="280"/>
      <c r="M9" s="280"/>
      <c r="N9" s="83"/>
      <c r="O9" s="83"/>
      <c r="P9" s="83"/>
    </row>
    <row r="10" spans="2:16">
      <c r="B10" s="83"/>
      <c r="C10" s="184"/>
      <c r="D10" s="83" t="s">
        <v>275</v>
      </c>
      <c r="E10" s="83"/>
      <c r="F10" s="83"/>
      <c r="G10" s="83"/>
      <c r="H10" s="83"/>
      <c r="I10" s="83"/>
      <c r="J10" s="83"/>
      <c r="K10" s="83"/>
      <c r="L10" s="83"/>
      <c r="M10" s="83"/>
      <c r="N10" s="83"/>
      <c r="O10" s="83"/>
      <c r="P10" s="83"/>
    </row>
    <row r="11" spans="2:16">
      <c r="B11" s="83"/>
      <c r="C11" s="195" t="s">
        <v>85</v>
      </c>
      <c r="D11" s="173" t="s">
        <v>401</v>
      </c>
      <c r="E11" s="173"/>
      <c r="F11" s="173"/>
      <c r="G11" s="173"/>
      <c r="H11" s="173"/>
      <c r="I11" s="173"/>
      <c r="J11" s="173"/>
      <c r="K11" s="173"/>
      <c r="L11" s="83"/>
      <c r="M11" s="83"/>
      <c r="N11" s="83"/>
      <c r="O11" s="83"/>
      <c r="P11" s="83"/>
    </row>
    <row r="12" spans="2:16">
      <c r="B12" s="83"/>
      <c r="C12" s="172"/>
      <c r="D12" s="83"/>
      <c r="E12" s="83"/>
      <c r="F12" s="83"/>
      <c r="G12" s="83"/>
      <c r="H12" s="83"/>
      <c r="I12" s="83"/>
      <c r="J12" s="83"/>
      <c r="K12" s="83"/>
      <c r="L12" s="83"/>
      <c r="M12" s="83"/>
      <c r="N12" s="83"/>
      <c r="O12" s="83"/>
      <c r="P12" s="83"/>
    </row>
    <row r="13" spans="2:16">
      <c r="B13" s="83"/>
      <c r="C13" s="277" t="s">
        <v>86</v>
      </c>
      <c r="D13" s="83" t="s">
        <v>402</v>
      </c>
      <c r="E13" s="83"/>
      <c r="F13" s="83"/>
      <c r="G13" s="83"/>
      <c r="H13" s="83"/>
      <c r="I13" s="83"/>
      <c r="J13" s="83"/>
      <c r="K13" s="83"/>
      <c r="L13" s="83"/>
      <c r="M13" s="83"/>
      <c r="N13" s="83"/>
      <c r="O13" s="83"/>
      <c r="P13" s="83"/>
    </row>
    <row r="14" spans="2:16">
      <c r="B14" s="83"/>
      <c r="C14" s="172"/>
      <c r="D14" s="83" t="s">
        <v>419</v>
      </c>
      <c r="E14" s="83"/>
      <c r="F14" s="83"/>
      <c r="G14" s="83"/>
      <c r="H14" s="83"/>
      <c r="I14" s="83"/>
      <c r="J14" s="83"/>
      <c r="K14" s="83"/>
      <c r="L14" s="83"/>
      <c r="M14" s="83"/>
      <c r="N14" s="83"/>
      <c r="O14" s="83"/>
      <c r="P14" s="83"/>
    </row>
    <row r="15" spans="2:16">
      <c r="B15" s="83"/>
      <c r="C15" s="292" t="s">
        <v>399</v>
      </c>
      <c r="D15" s="292"/>
      <c r="E15" s="83"/>
      <c r="F15" s="83"/>
      <c r="G15" s="83"/>
      <c r="H15" s="83"/>
      <c r="I15" s="83"/>
      <c r="J15" s="83"/>
      <c r="K15" s="83"/>
      <c r="L15" s="83"/>
      <c r="M15" s="83"/>
      <c r="N15" s="83"/>
      <c r="O15" s="83"/>
      <c r="P15" s="83"/>
    </row>
    <row r="16" spans="2:16">
      <c r="B16" s="83"/>
      <c r="C16" s="172" t="s">
        <v>84</v>
      </c>
      <c r="D16" s="83" t="s">
        <v>403</v>
      </c>
      <c r="E16" s="83"/>
      <c r="F16" s="83"/>
      <c r="G16" s="83"/>
      <c r="H16" s="83"/>
      <c r="I16" s="83"/>
      <c r="J16" s="83"/>
      <c r="K16" s="83"/>
      <c r="L16" s="83"/>
      <c r="M16" s="83"/>
      <c r="N16" s="83"/>
      <c r="O16" s="83"/>
      <c r="P16" s="83"/>
    </row>
    <row r="17" spans="2:16">
      <c r="B17" s="83"/>
      <c r="C17" s="172" t="s">
        <v>84</v>
      </c>
      <c r="D17" s="83" t="s">
        <v>404</v>
      </c>
      <c r="E17" s="83"/>
      <c r="F17" s="83"/>
      <c r="G17" s="83"/>
      <c r="H17" s="83"/>
      <c r="I17" s="83"/>
      <c r="J17" s="83"/>
      <c r="K17" s="83"/>
      <c r="L17" s="83"/>
      <c r="M17" s="83"/>
      <c r="N17" s="83"/>
      <c r="O17" s="83"/>
      <c r="P17" s="83"/>
    </row>
    <row r="18" spans="2:16">
      <c r="B18" s="83"/>
      <c r="C18" s="195" t="s">
        <v>85</v>
      </c>
      <c r="D18" s="173" t="s">
        <v>405</v>
      </c>
      <c r="E18" s="173"/>
      <c r="F18" s="173"/>
      <c r="G18" s="173"/>
      <c r="H18" s="173"/>
      <c r="I18" s="173"/>
      <c r="J18" s="173"/>
      <c r="K18" s="83"/>
      <c r="L18" s="83"/>
      <c r="M18" s="83"/>
      <c r="N18" s="83"/>
      <c r="O18" s="83"/>
      <c r="P18" s="83"/>
    </row>
    <row r="19" spans="2:16">
      <c r="B19" s="83"/>
      <c r="C19" s="172"/>
      <c r="D19" s="83"/>
      <c r="E19" s="83"/>
      <c r="F19" s="83"/>
      <c r="G19" s="83"/>
      <c r="H19" s="83"/>
      <c r="I19" s="83"/>
      <c r="J19" s="83"/>
      <c r="K19" s="83"/>
      <c r="L19" s="83"/>
      <c r="M19" s="83"/>
      <c r="N19" s="83"/>
      <c r="O19" s="83"/>
      <c r="P19" s="83"/>
    </row>
    <row r="20" spans="2:16">
      <c r="B20" s="83" t="s">
        <v>87</v>
      </c>
      <c r="C20" s="83" t="s">
        <v>406</v>
      </c>
      <c r="D20" s="83"/>
      <c r="E20" s="83"/>
      <c r="F20" s="83"/>
      <c r="G20" s="83"/>
      <c r="H20" s="83"/>
      <c r="I20" s="83"/>
      <c r="J20" s="83"/>
      <c r="K20" s="83"/>
      <c r="L20" s="83"/>
      <c r="M20" s="83"/>
      <c r="N20" s="83"/>
      <c r="O20" s="83"/>
      <c r="P20" s="83"/>
    </row>
    <row r="21" spans="2:16">
      <c r="B21" s="172"/>
      <c r="C21" s="277" t="s">
        <v>83</v>
      </c>
      <c r="D21" s="83" t="s">
        <v>42</v>
      </c>
      <c r="E21" s="83"/>
      <c r="F21" s="83"/>
      <c r="G21" s="83"/>
      <c r="H21" s="83"/>
      <c r="I21" s="83"/>
      <c r="J21" s="83"/>
      <c r="K21" s="83"/>
      <c r="L21" s="83"/>
      <c r="M21" s="83"/>
      <c r="N21" s="83"/>
      <c r="O21" s="83"/>
      <c r="P21" s="83"/>
    </row>
    <row r="22" spans="2:16">
      <c r="B22" s="83"/>
      <c r="C22" s="172"/>
      <c r="D22" s="83" t="s">
        <v>415</v>
      </c>
      <c r="E22" s="83"/>
      <c r="F22" s="83"/>
      <c r="G22" s="83"/>
      <c r="H22" s="83"/>
      <c r="I22" s="83"/>
      <c r="J22" s="83"/>
      <c r="K22" s="83"/>
      <c r="L22" s="83"/>
      <c r="M22" s="83"/>
      <c r="N22" s="83"/>
      <c r="O22" s="83"/>
      <c r="P22" s="83"/>
    </row>
    <row r="23" spans="2:16">
      <c r="B23" s="83"/>
      <c r="C23" s="292" t="s">
        <v>399</v>
      </c>
      <c r="D23" s="292"/>
      <c r="E23" s="83"/>
      <c r="F23" s="83"/>
      <c r="G23" s="83"/>
      <c r="H23" s="83"/>
      <c r="I23" s="83"/>
      <c r="J23" s="83"/>
      <c r="K23" s="83"/>
      <c r="L23" s="83"/>
      <c r="M23" s="83"/>
      <c r="N23" s="83"/>
      <c r="O23" s="83"/>
      <c r="P23" s="83"/>
    </row>
    <row r="24" spans="2:16">
      <c r="B24" s="83"/>
      <c r="C24" s="172" t="s">
        <v>84</v>
      </c>
      <c r="D24" s="83" t="s">
        <v>278</v>
      </c>
      <c r="E24" s="83"/>
      <c r="F24" s="83"/>
      <c r="G24" s="83"/>
      <c r="H24" s="83"/>
      <c r="I24" s="83"/>
      <c r="J24" s="83"/>
      <c r="K24" s="83"/>
      <c r="L24" s="83"/>
      <c r="M24" s="83"/>
      <c r="N24" s="83"/>
      <c r="O24" s="83"/>
      <c r="P24" s="83"/>
    </row>
    <row r="25" spans="2:16">
      <c r="B25" s="83"/>
      <c r="C25" s="195" t="s">
        <v>85</v>
      </c>
      <c r="D25" s="173" t="s">
        <v>283</v>
      </c>
      <c r="E25" s="173"/>
      <c r="F25" s="173"/>
      <c r="G25" s="173"/>
      <c r="H25" s="173"/>
      <c r="I25" s="173"/>
      <c r="J25" s="83"/>
      <c r="K25" s="83"/>
      <c r="L25" s="83"/>
      <c r="M25" s="83"/>
      <c r="N25" s="83"/>
      <c r="O25" s="83"/>
      <c r="P25" s="83"/>
    </row>
    <row r="26" spans="2:16">
      <c r="B26" s="83"/>
      <c r="C26" s="172"/>
      <c r="D26" s="83"/>
      <c r="E26" s="83"/>
      <c r="F26" s="83"/>
      <c r="G26" s="83"/>
      <c r="H26" s="83"/>
      <c r="I26" s="83"/>
      <c r="J26" s="83"/>
      <c r="K26" s="83"/>
      <c r="L26" s="83"/>
      <c r="M26" s="83"/>
      <c r="N26" s="83"/>
      <c r="O26" s="83"/>
      <c r="P26" s="83"/>
    </row>
    <row r="27" spans="2:16">
      <c r="B27" s="83"/>
      <c r="C27" s="277" t="s">
        <v>86</v>
      </c>
      <c r="D27" s="83" t="s">
        <v>407</v>
      </c>
      <c r="E27" s="83"/>
      <c r="F27" s="83"/>
      <c r="G27" s="83"/>
      <c r="H27" s="83"/>
      <c r="I27" s="83"/>
      <c r="J27" s="83"/>
      <c r="K27" s="83"/>
      <c r="L27" s="83"/>
      <c r="M27" s="83"/>
      <c r="N27" s="83"/>
      <c r="O27" s="83"/>
      <c r="P27" s="83"/>
    </row>
    <row r="28" spans="2:16">
      <c r="B28" s="83"/>
      <c r="C28" s="172" t="s">
        <v>84</v>
      </c>
      <c r="D28" s="83" t="s">
        <v>414</v>
      </c>
      <c r="E28" s="83"/>
      <c r="F28" s="83"/>
      <c r="G28" s="83"/>
      <c r="H28" s="83"/>
      <c r="I28" s="83"/>
      <c r="J28" s="83"/>
      <c r="K28" s="83"/>
      <c r="L28" s="83"/>
      <c r="M28" s="83"/>
      <c r="N28" s="83"/>
      <c r="O28" s="83"/>
      <c r="P28" s="83"/>
    </row>
    <row r="29" spans="2:16">
      <c r="B29" s="83"/>
      <c r="C29" s="292" t="s">
        <v>399</v>
      </c>
      <c r="D29" s="292"/>
      <c r="E29" s="83"/>
      <c r="F29" s="83"/>
      <c r="G29" s="83"/>
      <c r="H29" s="83"/>
      <c r="I29" s="83"/>
      <c r="J29" s="83"/>
      <c r="K29" s="83"/>
      <c r="L29" s="83"/>
      <c r="M29" s="83"/>
      <c r="N29" s="83"/>
      <c r="O29" s="83"/>
      <c r="P29" s="83"/>
    </row>
    <row r="30" spans="2:16">
      <c r="B30" s="83"/>
      <c r="C30" s="278" t="s">
        <v>84</v>
      </c>
      <c r="D30" s="279" t="s">
        <v>417</v>
      </c>
      <c r="E30" s="279"/>
      <c r="F30" s="279"/>
      <c r="G30" s="279"/>
      <c r="H30" s="279"/>
      <c r="I30" s="279"/>
      <c r="J30" s="83"/>
      <c r="K30" s="83"/>
      <c r="L30" s="83"/>
      <c r="M30" s="83"/>
      <c r="N30" s="83"/>
      <c r="O30" s="83"/>
      <c r="P30" s="83"/>
    </row>
    <row r="31" spans="2:16">
      <c r="B31" s="83"/>
      <c r="C31" s="172" t="s">
        <v>84</v>
      </c>
      <c r="D31" s="83" t="s">
        <v>416</v>
      </c>
      <c r="E31" s="83"/>
      <c r="F31" s="83"/>
      <c r="G31" s="83"/>
      <c r="H31" s="83"/>
      <c r="I31" s="83"/>
      <c r="J31" s="83"/>
      <c r="K31" s="83"/>
      <c r="L31" s="83"/>
      <c r="M31" s="83"/>
      <c r="N31" s="83"/>
      <c r="O31" s="83"/>
      <c r="P31" s="83"/>
    </row>
    <row r="32" spans="2:16">
      <c r="B32" s="83"/>
      <c r="C32" s="83"/>
      <c r="D32" s="173"/>
      <c r="E32" s="83"/>
      <c r="F32" s="83"/>
      <c r="G32" s="83"/>
      <c r="H32" s="83"/>
      <c r="I32" s="83"/>
      <c r="J32" s="83"/>
      <c r="K32" s="83"/>
      <c r="L32" s="83"/>
      <c r="M32" s="83"/>
      <c r="N32" s="83"/>
      <c r="O32" s="83"/>
      <c r="P32" s="83"/>
    </row>
    <row r="33" spans="2:16">
      <c r="B33" s="83"/>
      <c r="C33" s="83"/>
      <c r="D33" s="173"/>
      <c r="E33" s="83"/>
      <c r="F33" s="83"/>
      <c r="G33" s="83"/>
      <c r="H33" s="83"/>
      <c r="I33" s="83"/>
      <c r="J33" s="83"/>
      <c r="K33" s="83"/>
      <c r="L33" s="83"/>
      <c r="M33" s="83"/>
      <c r="N33" s="83"/>
      <c r="O33" s="83"/>
      <c r="P33" s="83"/>
    </row>
    <row r="34" spans="2:16">
      <c r="B34" s="83" t="s">
        <v>90</v>
      </c>
      <c r="C34" s="83" t="s">
        <v>261</v>
      </c>
      <c r="D34" s="83"/>
      <c r="E34" s="83"/>
      <c r="F34" s="83"/>
      <c r="G34" s="83"/>
      <c r="H34" s="83"/>
      <c r="I34" s="83"/>
      <c r="J34" s="83"/>
      <c r="K34" s="83"/>
      <c r="L34" s="83"/>
      <c r="M34" s="83"/>
      <c r="N34" s="83"/>
      <c r="O34" s="83"/>
      <c r="P34" s="83"/>
    </row>
    <row r="35" spans="2:16">
      <c r="B35" s="83"/>
      <c r="C35" s="277" t="s">
        <v>83</v>
      </c>
      <c r="D35" s="83" t="s">
        <v>408</v>
      </c>
      <c r="E35" s="83"/>
      <c r="F35" s="83"/>
      <c r="G35" s="83"/>
      <c r="H35" s="83"/>
      <c r="I35" s="83"/>
      <c r="J35" s="83"/>
      <c r="K35" s="83"/>
      <c r="L35" s="83"/>
      <c r="M35" s="83"/>
      <c r="N35" s="83"/>
      <c r="O35" s="83"/>
      <c r="P35" s="83"/>
    </row>
    <row r="36" spans="2:16">
      <c r="B36" s="83"/>
      <c r="C36" s="83"/>
      <c r="D36" s="83" t="s">
        <v>259</v>
      </c>
      <c r="E36" s="83"/>
      <c r="F36" s="83"/>
      <c r="G36" s="83"/>
      <c r="H36" s="83"/>
      <c r="I36" s="83"/>
      <c r="J36" s="83"/>
      <c r="K36" s="83"/>
      <c r="L36" s="83"/>
      <c r="M36" s="83"/>
      <c r="N36" s="83"/>
      <c r="O36" s="83"/>
      <c r="P36" s="83"/>
    </row>
    <row r="37" spans="2:16">
      <c r="B37" s="83"/>
      <c r="C37" s="83"/>
      <c r="D37" s="83" t="s">
        <v>265</v>
      </c>
      <c r="E37" s="83"/>
      <c r="F37" s="83"/>
      <c r="G37" s="83"/>
      <c r="H37" s="83"/>
      <c r="I37" s="83"/>
      <c r="J37" s="83"/>
      <c r="K37" s="83"/>
      <c r="L37" s="83"/>
      <c r="M37" s="83"/>
      <c r="N37" s="83"/>
      <c r="O37" s="83"/>
      <c r="P37" s="83"/>
    </row>
    <row r="38" spans="2:16">
      <c r="B38" s="83"/>
      <c r="C38" s="83"/>
      <c r="D38" s="83"/>
      <c r="E38" s="83"/>
      <c r="F38" s="83"/>
      <c r="G38" s="83"/>
      <c r="H38" s="83"/>
      <c r="I38" s="83"/>
      <c r="J38" s="83"/>
      <c r="K38" s="83"/>
      <c r="L38" s="83"/>
      <c r="M38" s="83"/>
      <c r="N38" s="83"/>
      <c r="O38" s="83"/>
      <c r="P38" s="83"/>
    </row>
    <row r="39" spans="2:16">
      <c r="B39" s="83"/>
      <c r="C39" s="277" t="s">
        <v>86</v>
      </c>
      <c r="D39" s="83" t="s">
        <v>260</v>
      </c>
      <c r="E39" s="83"/>
      <c r="F39" s="83"/>
      <c r="G39" s="83"/>
      <c r="H39" s="83"/>
      <c r="I39" s="83"/>
      <c r="J39" s="83"/>
      <c r="K39" s="83"/>
      <c r="L39" s="83"/>
      <c r="M39" s="83"/>
      <c r="N39" s="83"/>
      <c r="O39" s="83"/>
      <c r="P39" s="83"/>
    </row>
    <row r="40" spans="2:16">
      <c r="B40" s="83"/>
      <c r="C40" s="83"/>
      <c r="D40" s="83" t="s">
        <v>274</v>
      </c>
      <c r="E40" s="83"/>
      <c r="F40" s="83"/>
      <c r="G40" s="83"/>
      <c r="H40" s="83"/>
      <c r="I40" s="83"/>
      <c r="J40" s="83"/>
      <c r="K40" s="83"/>
      <c r="L40" s="83"/>
      <c r="M40" s="83"/>
      <c r="N40" s="83"/>
      <c r="O40" s="83"/>
      <c r="P40" s="83"/>
    </row>
    <row r="41" spans="2:16">
      <c r="B41" s="83"/>
      <c r="C41" s="83"/>
      <c r="D41" s="83" t="s">
        <v>279</v>
      </c>
      <c r="E41" s="83"/>
      <c r="F41" s="83"/>
      <c r="G41" s="83"/>
      <c r="H41" s="83"/>
      <c r="I41" s="83"/>
      <c r="J41" s="83"/>
      <c r="K41" s="83"/>
      <c r="L41" s="83"/>
      <c r="M41" s="83"/>
      <c r="N41" s="83"/>
      <c r="O41" s="83"/>
      <c r="P41" s="83"/>
    </row>
    <row r="42" spans="2:16">
      <c r="B42" s="83"/>
      <c r="C42" s="173" t="s">
        <v>418</v>
      </c>
      <c r="D42" s="173"/>
      <c r="E42" s="83"/>
      <c r="F42" s="83"/>
      <c r="G42" s="83"/>
      <c r="H42" s="83"/>
      <c r="I42" s="83"/>
      <c r="J42" s="83"/>
      <c r="K42" s="83"/>
      <c r="L42" s="83"/>
      <c r="M42" s="83"/>
      <c r="N42" s="83"/>
      <c r="O42" s="83"/>
      <c r="P42" s="83"/>
    </row>
    <row r="43" spans="2:16">
      <c r="B43" s="83"/>
      <c r="C43" s="83"/>
      <c r="D43" s="173"/>
      <c r="E43" s="83"/>
      <c r="F43" s="83"/>
      <c r="G43" s="83"/>
      <c r="H43" s="83"/>
      <c r="I43" s="83"/>
      <c r="J43" s="83"/>
      <c r="K43" s="83"/>
      <c r="L43" s="83"/>
      <c r="M43" s="83"/>
      <c r="N43" s="83"/>
      <c r="O43" s="83"/>
      <c r="P43" s="83"/>
    </row>
    <row r="44" spans="2:16" ht="14.65" thickBot="1">
      <c r="B44" s="83"/>
      <c r="C44" s="83"/>
      <c r="D44" s="173"/>
      <c r="E44" s="83"/>
      <c r="F44" s="83"/>
      <c r="G44" s="83"/>
      <c r="H44" s="83"/>
      <c r="I44" s="83"/>
      <c r="J44" s="83"/>
      <c r="K44" s="83"/>
      <c r="L44" s="83"/>
      <c r="M44" s="83"/>
      <c r="N44" s="83"/>
      <c r="O44" s="83"/>
      <c r="P44" s="83"/>
    </row>
    <row r="45" spans="2:16" ht="30" customHeight="1" thickBot="1">
      <c r="B45" s="288" t="s">
        <v>409</v>
      </c>
      <c r="C45" s="289"/>
      <c r="D45" s="289"/>
      <c r="E45" s="289"/>
      <c r="F45" s="289"/>
      <c r="G45" s="289"/>
      <c r="H45" s="289"/>
      <c r="I45" s="289"/>
      <c r="J45" s="289"/>
      <c r="K45" s="290"/>
      <c r="L45" s="83"/>
      <c r="M45" s="83"/>
      <c r="N45" s="83"/>
      <c r="O45" s="83"/>
      <c r="P45" s="83"/>
    </row>
    <row r="46" spans="2:16" ht="14.65" thickBot="1">
      <c r="B46" s="196"/>
      <c r="C46" s="83"/>
      <c r="D46" s="83"/>
      <c r="E46" s="83"/>
      <c r="F46" s="83"/>
      <c r="G46" s="83"/>
      <c r="H46" s="83"/>
      <c r="I46" s="83"/>
      <c r="J46" s="83"/>
      <c r="K46" s="197"/>
      <c r="L46" s="83"/>
      <c r="M46" s="83"/>
      <c r="N46" s="83"/>
      <c r="O46" s="83"/>
      <c r="P46" s="83"/>
    </row>
    <row r="47" spans="2:16" ht="14.65" thickBot="1">
      <c r="B47" s="196" t="s">
        <v>88</v>
      </c>
      <c r="C47" s="83" t="s">
        <v>410</v>
      </c>
      <c r="D47" s="83"/>
      <c r="E47" s="83"/>
      <c r="F47" s="83"/>
      <c r="G47" s="83"/>
      <c r="H47" s="83"/>
      <c r="I47" s="174"/>
      <c r="J47" s="83" t="s">
        <v>411</v>
      </c>
      <c r="K47" s="197"/>
      <c r="L47" s="83"/>
      <c r="M47" s="83"/>
      <c r="N47" s="83"/>
      <c r="O47" s="83"/>
      <c r="P47" s="83"/>
    </row>
    <row r="48" spans="2:16">
      <c r="B48" s="196" t="s">
        <v>89</v>
      </c>
      <c r="C48" s="83" t="s">
        <v>412</v>
      </c>
      <c r="D48" s="83"/>
      <c r="E48" s="83"/>
      <c r="F48" s="83"/>
      <c r="G48" s="83"/>
      <c r="H48" s="83"/>
      <c r="I48" s="83"/>
      <c r="J48" s="83"/>
      <c r="K48" s="197"/>
      <c r="L48" s="83"/>
      <c r="M48" s="83"/>
      <c r="N48" s="83"/>
      <c r="O48" s="83"/>
      <c r="P48" s="83"/>
    </row>
    <row r="49" spans="2:16">
      <c r="B49" s="196"/>
      <c r="C49" s="83" t="s">
        <v>413</v>
      </c>
      <c r="D49" s="83"/>
      <c r="E49" s="83"/>
      <c r="F49" s="83"/>
      <c r="G49" s="83"/>
      <c r="H49" s="83"/>
      <c r="I49" s="83"/>
      <c r="J49" s="83"/>
      <c r="K49" s="197"/>
      <c r="L49" s="83"/>
      <c r="M49" s="83"/>
      <c r="N49" s="83"/>
      <c r="O49" s="83"/>
      <c r="P49" s="83"/>
    </row>
    <row r="50" spans="2:16">
      <c r="B50" s="196" t="s">
        <v>280</v>
      </c>
      <c r="C50" s="83" t="s">
        <v>281</v>
      </c>
      <c r="D50" s="83"/>
      <c r="E50" s="83"/>
      <c r="F50" s="83"/>
      <c r="G50" s="83"/>
      <c r="H50" s="83"/>
      <c r="I50" s="83"/>
      <c r="J50" s="83"/>
      <c r="K50" s="197"/>
      <c r="L50" s="83"/>
      <c r="M50" s="83"/>
      <c r="N50" s="83"/>
      <c r="O50" s="83"/>
      <c r="P50" s="83"/>
    </row>
    <row r="51" spans="2:16">
      <c r="B51" s="196"/>
      <c r="C51" s="83" t="s">
        <v>282</v>
      </c>
      <c r="D51" s="83"/>
      <c r="E51" s="83"/>
      <c r="F51" s="83"/>
      <c r="G51" s="83"/>
      <c r="H51" s="83"/>
      <c r="I51" s="83"/>
      <c r="J51" s="83"/>
      <c r="K51" s="197"/>
      <c r="L51" s="83"/>
      <c r="M51" s="83"/>
      <c r="N51" s="83"/>
      <c r="O51" s="83"/>
      <c r="P51" s="83"/>
    </row>
    <row r="52" spans="2:16" ht="14.65" thickBot="1">
      <c r="B52" s="198"/>
      <c r="C52" s="199"/>
      <c r="D52" s="199"/>
      <c r="E52" s="199"/>
      <c r="F52" s="199"/>
      <c r="G52" s="199"/>
      <c r="H52" s="199"/>
      <c r="I52" s="199"/>
      <c r="J52" s="199"/>
      <c r="K52" s="200"/>
      <c r="L52" s="83"/>
      <c r="M52" s="83"/>
      <c r="N52" s="83"/>
      <c r="O52" s="83"/>
      <c r="P52" s="83"/>
    </row>
    <row r="53" spans="2:16">
      <c r="B53" s="83"/>
      <c r="C53" s="83"/>
      <c r="D53" s="83"/>
      <c r="E53" s="83"/>
      <c r="F53" s="83"/>
      <c r="G53" s="83"/>
      <c r="H53" s="83"/>
      <c r="I53" s="83"/>
      <c r="J53" s="83"/>
      <c r="K53" s="83"/>
      <c r="L53" s="83"/>
      <c r="M53" s="83"/>
      <c r="N53" s="83"/>
      <c r="O53" s="83"/>
      <c r="P53" s="83"/>
    </row>
    <row r="54" spans="2:16">
      <c r="B54" s="83"/>
      <c r="C54" s="83"/>
      <c r="D54" s="83"/>
      <c r="E54" s="83"/>
      <c r="F54" s="83"/>
      <c r="G54" s="83"/>
      <c r="H54" s="83"/>
      <c r="I54" s="83"/>
      <c r="J54" s="83"/>
      <c r="K54" s="83"/>
      <c r="L54" s="83"/>
      <c r="M54" s="83"/>
      <c r="N54" s="83"/>
      <c r="O54" s="83"/>
      <c r="P54" s="83"/>
    </row>
    <row r="55" spans="2:16">
      <c r="B55" s="83"/>
      <c r="C55" s="83"/>
      <c r="D55" s="83"/>
      <c r="E55" s="83"/>
      <c r="F55" s="83"/>
      <c r="G55" s="83"/>
      <c r="H55" s="83"/>
      <c r="I55" s="83"/>
      <c r="J55" s="83"/>
      <c r="K55" s="83"/>
      <c r="L55" s="83"/>
      <c r="M55" s="83"/>
      <c r="N55" s="83"/>
      <c r="O55" s="83"/>
      <c r="P55" s="83"/>
    </row>
    <row r="56" spans="2:16">
      <c r="B56" s="83"/>
      <c r="C56" s="83"/>
      <c r="D56" s="83"/>
      <c r="E56" s="83"/>
      <c r="F56" s="83"/>
      <c r="G56" s="83"/>
      <c r="H56" s="83"/>
      <c r="I56" s="83"/>
      <c r="J56" s="83"/>
      <c r="K56" s="83"/>
      <c r="L56" s="83"/>
      <c r="M56" s="83"/>
      <c r="N56" s="83"/>
      <c r="O56" s="83"/>
      <c r="P56" s="83"/>
    </row>
    <row r="57" spans="2:16">
      <c r="B57" s="83"/>
      <c r="C57" s="83"/>
      <c r="D57" s="83"/>
      <c r="E57" s="83"/>
      <c r="F57" s="83"/>
      <c r="G57" s="83"/>
      <c r="H57" s="83"/>
      <c r="I57" s="83"/>
      <c r="J57" s="83"/>
      <c r="K57" s="83"/>
      <c r="L57" s="83"/>
      <c r="M57" s="83"/>
      <c r="N57" s="83"/>
      <c r="O57" s="83"/>
      <c r="P57" s="83"/>
    </row>
    <row r="58" spans="2:16">
      <c r="B58" s="83"/>
      <c r="C58" s="83"/>
      <c r="D58" s="83"/>
      <c r="E58" s="83"/>
      <c r="F58" s="83"/>
      <c r="G58" s="83"/>
      <c r="H58" s="83"/>
      <c r="I58" s="83"/>
      <c r="J58" s="83"/>
      <c r="K58" s="83"/>
      <c r="L58" s="83"/>
      <c r="M58" s="83"/>
      <c r="N58" s="83"/>
      <c r="O58" s="83"/>
      <c r="P58" s="83"/>
    </row>
    <row r="59" spans="2:16">
      <c r="B59" s="83"/>
      <c r="C59" s="83"/>
      <c r="D59" s="83"/>
      <c r="E59" s="83"/>
      <c r="F59" s="83"/>
      <c r="G59" s="83"/>
      <c r="H59" s="83"/>
      <c r="I59" s="83"/>
      <c r="J59" s="83"/>
      <c r="K59" s="83"/>
      <c r="L59" s="83"/>
      <c r="M59" s="83"/>
      <c r="N59" s="83"/>
      <c r="O59" s="83"/>
      <c r="P59" s="83"/>
    </row>
    <row r="60" spans="2:16">
      <c r="B60" s="83"/>
      <c r="C60" s="83"/>
      <c r="D60" s="83"/>
      <c r="E60" s="83"/>
      <c r="F60" s="83"/>
      <c r="G60" s="83"/>
      <c r="H60" s="83"/>
      <c r="I60" s="83"/>
      <c r="J60" s="83"/>
      <c r="K60" s="83"/>
      <c r="L60" s="83"/>
      <c r="M60" s="83"/>
      <c r="N60" s="83"/>
      <c r="O60" s="83"/>
      <c r="P60" s="83"/>
    </row>
    <row r="61" spans="2:16">
      <c r="B61" s="83"/>
      <c r="C61" s="83"/>
      <c r="D61" s="83"/>
      <c r="E61" s="83"/>
      <c r="F61" s="83"/>
      <c r="G61" s="83"/>
      <c r="H61" s="83"/>
      <c r="I61" s="83"/>
      <c r="J61" s="83"/>
      <c r="K61" s="83"/>
      <c r="L61" s="83"/>
      <c r="M61" s="83"/>
      <c r="N61" s="83"/>
      <c r="O61" s="83"/>
      <c r="P61" s="83"/>
    </row>
    <row r="62" spans="2:16">
      <c r="B62" s="83"/>
      <c r="C62" s="83"/>
      <c r="D62" s="83"/>
      <c r="E62" s="83"/>
      <c r="F62" s="83"/>
      <c r="G62" s="83"/>
      <c r="H62" s="83"/>
      <c r="I62" s="83"/>
      <c r="J62" s="83"/>
      <c r="K62" s="83"/>
      <c r="L62" s="83"/>
      <c r="M62" s="83"/>
      <c r="N62" s="83"/>
      <c r="O62" s="83"/>
      <c r="P62" s="83"/>
    </row>
    <row r="63" spans="2:16">
      <c r="B63" s="83"/>
      <c r="C63" s="83"/>
      <c r="D63" s="83"/>
      <c r="E63" s="83"/>
      <c r="F63" s="83"/>
      <c r="G63" s="83"/>
      <c r="H63" s="83"/>
      <c r="I63" s="83"/>
      <c r="J63" s="83"/>
      <c r="K63" s="83"/>
      <c r="L63" s="83"/>
      <c r="M63" s="83"/>
      <c r="N63" s="83"/>
      <c r="O63" s="83"/>
      <c r="P63" s="83"/>
    </row>
    <row r="64" spans="2:16">
      <c r="B64" s="83"/>
      <c r="C64" s="83"/>
      <c r="D64" s="83"/>
      <c r="E64" s="83"/>
      <c r="F64" s="83"/>
      <c r="G64" s="83"/>
      <c r="H64" s="83"/>
      <c r="I64" s="83"/>
      <c r="J64" s="83"/>
      <c r="K64" s="83"/>
      <c r="L64" s="83"/>
      <c r="M64" s="83"/>
      <c r="N64" s="83"/>
      <c r="O64" s="83"/>
      <c r="P64" s="83"/>
    </row>
    <row r="65" spans="2:16">
      <c r="B65" s="83"/>
      <c r="C65" s="83"/>
      <c r="D65" s="83"/>
      <c r="E65" s="83"/>
      <c r="F65" s="83"/>
      <c r="G65" s="83"/>
      <c r="H65" s="83"/>
      <c r="I65" s="83"/>
      <c r="J65" s="83"/>
      <c r="K65" s="83"/>
      <c r="L65" s="83"/>
      <c r="M65" s="83"/>
      <c r="N65" s="83"/>
      <c r="O65" s="83"/>
      <c r="P65" s="83"/>
    </row>
    <row r="66" spans="2:16">
      <c r="B66" s="83"/>
      <c r="C66" s="83"/>
      <c r="D66" s="83"/>
      <c r="E66" s="83"/>
      <c r="F66" s="83"/>
      <c r="G66" s="83"/>
      <c r="H66" s="83"/>
      <c r="I66" s="83"/>
      <c r="J66" s="83"/>
      <c r="K66" s="83"/>
      <c r="L66" s="83"/>
      <c r="M66" s="83"/>
      <c r="N66" s="83"/>
      <c r="O66" s="83"/>
      <c r="P66" s="83"/>
    </row>
    <row r="67" spans="2:16">
      <c r="B67" s="83"/>
      <c r="C67" s="83"/>
      <c r="D67" s="83"/>
      <c r="E67" s="83"/>
      <c r="F67" s="83"/>
      <c r="G67" s="83"/>
      <c r="H67" s="83"/>
      <c r="I67" s="83"/>
      <c r="J67" s="83"/>
      <c r="K67" s="83"/>
      <c r="L67" s="83"/>
      <c r="M67" s="83"/>
      <c r="N67" s="83"/>
      <c r="O67" s="83"/>
      <c r="P67" s="83"/>
    </row>
    <row r="68" spans="2:16">
      <c r="B68" s="83"/>
      <c r="C68" s="83"/>
      <c r="D68" s="83"/>
      <c r="E68" s="83"/>
      <c r="F68" s="83"/>
      <c r="G68" s="83"/>
      <c r="H68" s="83"/>
      <c r="I68" s="83"/>
      <c r="J68" s="83"/>
      <c r="K68" s="83"/>
      <c r="L68" s="83"/>
      <c r="M68" s="83"/>
      <c r="N68" s="83"/>
      <c r="O68" s="83"/>
      <c r="P68" s="83"/>
    </row>
    <row r="69" spans="2:16">
      <c r="B69" s="83"/>
      <c r="C69" s="83"/>
      <c r="D69" s="83"/>
      <c r="E69" s="83"/>
      <c r="F69" s="83"/>
      <c r="G69" s="83"/>
      <c r="H69" s="83"/>
      <c r="I69" s="83"/>
      <c r="J69" s="83"/>
      <c r="K69" s="83"/>
      <c r="L69" s="83"/>
      <c r="M69" s="83"/>
      <c r="N69" s="83"/>
      <c r="O69" s="83"/>
      <c r="P69" s="83"/>
    </row>
    <row r="70" spans="2:16">
      <c r="B70" s="83"/>
      <c r="C70" s="83"/>
      <c r="D70" s="83"/>
      <c r="E70" s="83"/>
      <c r="F70" s="83"/>
      <c r="G70" s="83"/>
      <c r="H70" s="83"/>
      <c r="I70" s="83"/>
      <c r="J70" s="83"/>
      <c r="K70" s="83"/>
      <c r="L70" s="83"/>
      <c r="M70" s="83"/>
      <c r="N70" s="83"/>
      <c r="O70" s="83"/>
      <c r="P70" s="83"/>
    </row>
    <row r="71" spans="2:16">
      <c r="B71" s="83"/>
      <c r="C71" s="83"/>
      <c r="D71" s="83"/>
      <c r="E71" s="83"/>
      <c r="F71" s="83"/>
      <c r="G71" s="83"/>
      <c r="H71" s="83"/>
      <c r="I71" s="83"/>
      <c r="J71" s="83"/>
      <c r="K71" s="83"/>
      <c r="L71" s="83"/>
      <c r="M71" s="83"/>
      <c r="N71" s="83"/>
      <c r="O71" s="83"/>
      <c r="P71" s="83"/>
    </row>
    <row r="72" spans="2:16">
      <c r="B72" s="83"/>
      <c r="C72" s="83"/>
      <c r="D72" s="83"/>
      <c r="E72" s="83"/>
      <c r="F72" s="83"/>
      <c r="G72" s="83"/>
      <c r="H72" s="83"/>
      <c r="I72" s="83"/>
      <c r="J72" s="83"/>
      <c r="K72" s="83"/>
      <c r="L72" s="83"/>
      <c r="M72" s="83"/>
      <c r="N72" s="83"/>
      <c r="O72" s="83"/>
      <c r="P72" s="83"/>
    </row>
    <row r="73" spans="2:16">
      <c r="B73" s="83"/>
      <c r="C73" s="83"/>
      <c r="D73" s="83"/>
      <c r="E73" s="83"/>
      <c r="F73" s="83"/>
      <c r="G73" s="83"/>
      <c r="H73" s="83"/>
      <c r="I73" s="83"/>
      <c r="J73" s="83"/>
      <c r="K73" s="83"/>
      <c r="L73" s="83"/>
      <c r="M73" s="83"/>
      <c r="N73" s="83"/>
      <c r="O73" s="83"/>
      <c r="P73" s="83"/>
    </row>
    <row r="74" spans="2:16">
      <c r="B74" s="83"/>
      <c r="C74" s="83"/>
      <c r="D74" s="83"/>
      <c r="E74" s="83"/>
      <c r="F74" s="83"/>
      <c r="G74" s="83"/>
      <c r="H74" s="83"/>
      <c r="I74" s="83"/>
      <c r="J74" s="83"/>
      <c r="K74" s="83"/>
      <c r="L74" s="83"/>
      <c r="M74" s="83"/>
      <c r="N74" s="83"/>
      <c r="O74" s="83"/>
      <c r="P74" s="83"/>
    </row>
    <row r="75" spans="2:16">
      <c r="B75" s="83"/>
      <c r="C75" s="83"/>
      <c r="D75" s="83"/>
      <c r="E75" s="83"/>
      <c r="F75" s="83"/>
      <c r="G75" s="83"/>
      <c r="H75" s="83"/>
      <c r="I75" s="83"/>
      <c r="J75" s="83"/>
      <c r="K75" s="83"/>
      <c r="L75" s="83"/>
      <c r="M75" s="83"/>
      <c r="N75" s="83"/>
      <c r="O75" s="83"/>
      <c r="P75" s="83"/>
    </row>
    <row r="76" spans="2:16">
      <c r="B76" s="83"/>
      <c r="C76" s="83"/>
      <c r="D76" s="83"/>
      <c r="E76" s="83"/>
      <c r="F76" s="83"/>
      <c r="G76" s="83"/>
      <c r="H76" s="83"/>
      <c r="I76" s="83"/>
      <c r="J76" s="83"/>
      <c r="K76" s="83"/>
      <c r="L76" s="83"/>
      <c r="M76" s="83"/>
      <c r="N76" s="83"/>
      <c r="O76" s="83"/>
      <c r="P76" s="83"/>
    </row>
    <row r="77" spans="2:16">
      <c r="B77" s="83"/>
      <c r="C77" s="83"/>
      <c r="D77" s="83"/>
      <c r="E77" s="83"/>
      <c r="F77" s="83"/>
      <c r="G77" s="83"/>
      <c r="H77" s="83"/>
      <c r="I77" s="83"/>
      <c r="J77" s="83"/>
      <c r="K77" s="83"/>
      <c r="L77" s="83"/>
      <c r="M77" s="83"/>
      <c r="N77" s="83"/>
      <c r="O77" s="83"/>
      <c r="P77" s="83"/>
    </row>
    <row r="78" spans="2:16">
      <c r="B78" s="83"/>
      <c r="C78" s="83"/>
      <c r="D78" s="83"/>
      <c r="E78" s="83"/>
      <c r="F78" s="83"/>
      <c r="G78" s="83"/>
      <c r="H78" s="83"/>
      <c r="I78" s="83"/>
      <c r="J78" s="83"/>
      <c r="K78" s="83"/>
      <c r="L78" s="83"/>
      <c r="M78" s="83"/>
      <c r="N78" s="83"/>
      <c r="O78" s="83"/>
      <c r="P78" s="83"/>
    </row>
    <row r="79" spans="2:16">
      <c r="B79" s="83"/>
      <c r="C79" s="83"/>
      <c r="D79" s="83"/>
      <c r="E79" s="83"/>
      <c r="F79" s="83"/>
      <c r="G79" s="83"/>
      <c r="H79" s="83"/>
      <c r="I79" s="83"/>
      <c r="J79" s="83"/>
      <c r="K79" s="83"/>
      <c r="L79" s="83"/>
      <c r="M79" s="83"/>
      <c r="N79" s="83"/>
      <c r="O79" s="83"/>
      <c r="P79" s="83"/>
    </row>
    <row r="80" spans="2:16">
      <c r="B80" s="83"/>
      <c r="C80" s="83"/>
      <c r="D80" s="83"/>
      <c r="E80" s="83"/>
      <c r="F80" s="83"/>
      <c r="G80" s="83"/>
      <c r="H80" s="83"/>
      <c r="I80" s="83"/>
      <c r="J80" s="83"/>
      <c r="K80" s="83"/>
      <c r="L80" s="83"/>
      <c r="M80" s="83"/>
      <c r="N80" s="83"/>
      <c r="O80" s="83"/>
      <c r="P80" s="83"/>
    </row>
    <row r="81" spans="2:16">
      <c r="B81" s="83"/>
      <c r="C81" s="83"/>
      <c r="D81" s="83"/>
      <c r="E81" s="83"/>
      <c r="F81" s="83"/>
      <c r="G81" s="83"/>
      <c r="H81" s="83"/>
      <c r="I81" s="83"/>
      <c r="J81" s="83"/>
      <c r="K81" s="83"/>
      <c r="L81" s="83"/>
      <c r="M81" s="83"/>
      <c r="N81" s="83"/>
      <c r="O81" s="83"/>
      <c r="P81" s="83"/>
    </row>
    <row r="82" spans="2:16">
      <c r="B82" s="83"/>
      <c r="C82" s="83"/>
      <c r="D82" s="83"/>
      <c r="E82" s="83"/>
      <c r="F82" s="83"/>
      <c r="G82" s="83"/>
      <c r="H82" s="83"/>
      <c r="I82" s="83"/>
      <c r="J82" s="83"/>
      <c r="K82" s="83"/>
      <c r="L82" s="83"/>
      <c r="M82" s="83"/>
      <c r="N82" s="83"/>
      <c r="O82" s="83"/>
      <c r="P82" s="83"/>
    </row>
    <row r="83" spans="2:16">
      <c r="B83" s="83"/>
      <c r="C83" s="83"/>
      <c r="D83" s="83"/>
      <c r="E83" s="83"/>
      <c r="F83" s="83"/>
      <c r="G83" s="83"/>
      <c r="H83" s="83"/>
      <c r="I83" s="83"/>
      <c r="J83" s="83"/>
      <c r="K83" s="83"/>
      <c r="L83" s="83"/>
      <c r="M83" s="83"/>
      <c r="N83" s="83"/>
      <c r="O83" s="83"/>
      <c r="P83" s="83"/>
    </row>
    <row r="84" spans="2:16">
      <c r="B84" s="83"/>
      <c r="C84" s="83"/>
      <c r="D84" s="83"/>
      <c r="E84" s="83"/>
      <c r="F84" s="83"/>
      <c r="G84" s="83"/>
      <c r="H84" s="83"/>
      <c r="I84" s="83"/>
      <c r="J84" s="83"/>
      <c r="K84" s="83"/>
      <c r="L84" s="83"/>
      <c r="M84" s="83"/>
      <c r="N84" s="83"/>
      <c r="O84" s="83"/>
      <c r="P84" s="83"/>
    </row>
    <row r="85" spans="2:16">
      <c r="B85" s="83"/>
      <c r="C85" s="83"/>
      <c r="D85" s="83"/>
      <c r="E85" s="83"/>
      <c r="F85" s="83"/>
      <c r="G85" s="83"/>
      <c r="H85" s="83"/>
      <c r="I85" s="83"/>
      <c r="J85" s="83"/>
      <c r="K85" s="83"/>
      <c r="L85" s="83"/>
      <c r="M85" s="83"/>
      <c r="N85" s="83"/>
      <c r="O85" s="83"/>
      <c r="P85" s="83"/>
    </row>
    <row r="86" spans="2:16">
      <c r="B86" s="83"/>
      <c r="C86" s="83"/>
      <c r="D86" s="83"/>
      <c r="E86" s="83"/>
      <c r="F86" s="83"/>
      <c r="G86" s="83"/>
      <c r="H86" s="83"/>
      <c r="I86" s="83"/>
      <c r="J86" s="83"/>
      <c r="K86" s="83"/>
      <c r="L86" s="83"/>
      <c r="M86" s="83"/>
      <c r="N86" s="83"/>
      <c r="O86" s="83"/>
      <c r="P86" s="83"/>
    </row>
    <row r="87" spans="2:16">
      <c r="B87" s="83"/>
      <c r="C87" s="83"/>
      <c r="D87" s="83"/>
      <c r="E87" s="83"/>
      <c r="F87" s="83"/>
      <c r="G87" s="83"/>
      <c r="H87" s="83"/>
      <c r="I87" s="83"/>
      <c r="J87" s="83"/>
      <c r="K87" s="83"/>
      <c r="L87" s="83"/>
      <c r="M87" s="83"/>
      <c r="N87" s="83"/>
      <c r="O87" s="83"/>
      <c r="P87" s="83"/>
    </row>
    <row r="88" spans="2:16">
      <c r="B88" s="83"/>
      <c r="C88" s="83"/>
      <c r="D88" s="83"/>
      <c r="E88" s="83"/>
      <c r="F88" s="83"/>
      <c r="G88" s="83"/>
      <c r="H88" s="83"/>
      <c r="I88" s="83"/>
      <c r="J88" s="83"/>
      <c r="K88" s="83"/>
      <c r="L88" s="83"/>
      <c r="M88" s="83"/>
      <c r="N88" s="83"/>
      <c r="O88" s="83"/>
      <c r="P88" s="83"/>
    </row>
    <row r="89" spans="2:16">
      <c r="B89" s="83"/>
      <c r="C89" s="83"/>
      <c r="D89" s="83"/>
      <c r="E89" s="83"/>
      <c r="F89" s="83"/>
      <c r="G89" s="83"/>
      <c r="H89" s="83"/>
      <c r="I89" s="83"/>
      <c r="J89" s="83"/>
      <c r="K89" s="83"/>
      <c r="L89" s="83"/>
      <c r="M89" s="83"/>
      <c r="N89" s="83"/>
      <c r="O89" s="83"/>
      <c r="P89" s="83"/>
    </row>
    <row r="90" spans="2:16">
      <c r="B90" s="83"/>
      <c r="C90" s="83"/>
      <c r="D90" s="83"/>
      <c r="E90" s="83"/>
      <c r="F90" s="83"/>
      <c r="G90" s="83"/>
      <c r="H90" s="83"/>
      <c r="I90" s="83"/>
      <c r="J90" s="83"/>
      <c r="K90" s="83"/>
      <c r="L90" s="83"/>
      <c r="M90" s="83"/>
      <c r="N90" s="83"/>
      <c r="O90" s="83"/>
      <c r="P90" s="83"/>
    </row>
    <row r="91" spans="2:16">
      <c r="B91" s="83"/>
      <c r="C91" s="83"/>
      <c r="D91" s="83"/>
      <c r="E91" s="83"/>
      <c r="F91" s="83"/>
      <c r="G91" s="83"/>
      <c r="H91" s="83"/>
      <c r="I91" s="83"/>
      <c r="J91" s="83"/>
      <c r="K91" s="83"/>
      <c r="L91" s="83"/>
      <c r="M91" s="83"/>
      <c r="N91" s="83"/>
      <c r="O91" s="83"/>
      <c r="P91" s="83"/>
    </row>
    <row r="92" spans="2:16">
      <c r="B92" s="83"/>
      <c r="C92" s="83"/>
      <c r="D92" s="83"/>
      <c r="E92" s="83"/>
      <c r="F92" s="83"/>
      <c r="G92" s="83"/>
      <c r="H92" s="83"/>
      <c r="I92" s="83"/>
      <c r="J92" s="83"/>
      <c r="K92" s="83"/>
      <c r="L92" s="83"/>
      <c r="M92" s="83"/>
      <c r="N92" s="83"/>
      <c r="O92" s="83"/>
      <c r="P92" s="83"/>
    </row>
    <row r="93" spans="2:16">
      <c r="B93" s="83"/>
      <c r="C93" s="83"/>
      <c r="D93" s="83"/>
      <c r="E93" s="83"/>
      <c r="F93" s="83"/>
      <c r="G93" s="83"/>
      <c r="H93" s="83"/>
      <c r="I93" s="83"/>
      <c r="J93" s="83"/>
      <c r="K93" s="83"/>
      <c r="L93" s="83"/>
      <c r="M93" s="83"/>
      <c r="N93" s="83"/>
      <c r="O93" s="83"/>
      <c r="P93" s="83"/>
    </row>
    <row r="94" spans="2:16">
      <c r="B94" s="83"/>
      <c r="C94" s="83"/>
      <c r="D94" s="83"/>
      <c r="E94" s="83"/>
      <c r="F94" s="83"/>
      <c r="G94" s="83"/>
      <c r="H94" s="83"/>
      <c r="I94" s="83"/>
      <c r="J94" s="83"/>
      <c r="K94" s="83"/>
      <c r="L94" s="83"/>
      <c r="M94" s="83"/>
      <c r="N94" s="83"/>
      <c r="O94" s="83"/>
      <c r="P94" s="83"/>
    </row>
    <row r="95" spans="2:16">
      <c r="B95" s="83"/>
      <c r="C95" s="83"/>
      <c r="D95" s="83"/>
      <c r="E95" s="83"/>
      <c r="F95" s="83"/>
      <c r="G95" s="83"/>
      <c r="H95" s="83"/>
      <c r="I95" s="83"/>
      <c r="J95" s="83"/>
      <c r="K95" s="83"/>
      <c r="L95" s="83"/>
      <c r="M95" s="83"/>
      <c r="N95" s="83"/>
      <c r="O95" s="83"/>
      <c r="P95" s="83"/>
    </row>
    <row r="96" spans="2:16">
      <c r="B96" s="83"/>
      <c r="C96" s="83"/>
      <c r="D96" s="83"/>
      <c r="E96" s="83"/>
      <c r="F96" s="83"/>
      <c r="G96" s="83"/>
      <c r="H96" s="83"/>
      <c r="I96" s="83"/>
      <c r="J96" s="83"/>
      <c r="K96" s="83"/>
      <c r="L96" s="83"/>
      <c r="M96" s="83"/>
      <c r="N96" s="83"/>
      <c r="O96" s="83"/>
      <c r="P96" s="83"/>
    </row>
    <row r="97" spans="2:16">
      <c r="B97" s="83"/>
      <c r="C97" s="83"/>
      <c r="D97" s="83"/>
      <c r="E97" s="83"/>
      <c r="F97" s="83"/>
      <c r="G97" s="83"/>
      <c r="H97" s="83"/>
      <c r="I97" s="83"/>
      <c r="J97" s="83"/>
      <c r="K97" s="83"/>
      <c r="L97" s="83"/>
      <c r="M97" s="83"/>
      <c r="N97" s="83"/>
      <c r="O97" s="83"/>
      <c r="P97" s="83"/>
    </row>
    <row r="98" spans="2:16">
      <c r="B98" s="83"/>
      <c r="C98" s="83"/>
      <c r="D98" s="83"/>
      <c r="E98" s="83"/>
      <c r="F98" s="83"/>
      <c r="G98" s="83"/>
      <c r="H98" s="83"/>
      <c r="I98" s="83"/>
      <c r="J98" s="83"/>
      <c r="K98" s="83"/>
      <c r="L98" s="83"/>
      <c r="M98" s="83"/>
      <c r="N98" s="83"/>
      <c r="O98" s="83"/>
      <c r="P98" s="83"/>
    </row>
    <row r="99" spans="2:16">
      <c r="B99" s="83"/>
      <c r="C99" s="83"/>
      <c r="D99" s="83"/>
      <c r="E99" s="83"/>
      <c r="F99" s="83"/>
      <c r="G99" s="83"/>
      <c r="H99" s="83"/>
      <c r="I99" s="83"/>
      <c r="J99" s="83"/>
      <c r="K99" s="83"/>
      <c r="L99" s="83"/>
      <c r="M99" s="83"/>
      <c r="N99" s="83"/>
      <c r="O99" s="83"/>
      <c r="P99" s="83"/>
    </row>
    <row r="100" spans="2:16">
      <c r="B100" s="83"/>
      <c r="C100" s="83"/>
      <c r="D100" s="83"/>
      <c r="E100" s="83"/>
      <c r="F100" s="83"/>
      <c r="G100" s="83"/>
      <c r="H100" s="83"/>
      <c r="I100" s="83"/>
      <c r="J100" s="83"/>
      <c r="K100" s="83"/>
      <c r="L100" s="83"/>
      <c r="M100" s="83"/>
      <c r="N100" s="83"/>
      <c r="O100" s="83"/>
      <c r="P100" s="83"/>
    </row>
    <row r="101" spans="2:16">
      <c r="B101" s="83"/>
      <c r="C101" s="83"/>
      <c r="D101" s="83"/>
      <c r="E101" s="83"/>
      <c r="F101" s="83"/>
      <c r="G101" s="83"/>
      <c r="H101" s="83"/>
      <c r="I101" s="83"/>
      <c r="J101" s="83"/>
      <c r="K101" s="83"/>
      <c r="L101" s="83"/>
      <c r="M101" s="83"/>
      <c r="N101" s="83"/>
      <c r="O101" s="83"/>
      <c r="P101" s="83"/>
    </row>
    <row r="102" spans="2:16">
      <c r="B102" s="83"/>
      <c r="C102" s="83"/>
      <c r="D102" s="83"/>
      <c r="E102" s="83"/>
      <c r="F102" s="83"/>
      <c r="G102" s="83"/>
      <c r="H102" s="83"/>
      <c r="I102" s="83"/>
      <c r="J102" s="83"/>
      <c r="K102" s="83"/>
      <c r="L102" s="83"/>
      <c r="M102" s="83"/>
      <c r="N102" s="83"/>
      <c r="O102" s="83"/>
      <c r="P102" s="83"/>
    </row>
    <row r="103" spans="2:16">
      <c r="B103" s="83"/>
      <c r="C103" s="83"/>
      <c r="D103" s="83"/>
      <c r="E103" s="83"/>
      <c r="F103" s="83"/>
      <c r="G103" s="83"/>
      <c r="H103" s="83"/>
      <c r="I103" s="83"/>
      <c r="J103" s="83"/>
      <c r="K103" s="83"/>
      <c r="L103" s="83"/>
      <c r="M103" s="83"/>
      <c r="N103" s="83"/>
      <c r="O103" s="83"/>
      <c r="P103" s="83"/>
    </row>
    <row r="104" spans="2:16">
      <c r="B104" s="83"/>
      <c r="C104" s="83"/>
      <c r="D104" s="83"/>
      <c r="E104" s="83"/>
      <c r="F104" s="83"/>
      <c r="G104" s="83"/>
      <c r="H104" s="83"/>
      <c r="I104" s="83"/>
      <c r="J104" s="83"/>
      <c r="K104" s="83"/>
      <c r="L104" s="83"/>
      <c r="M104" s="83"/>
      <c r="N104" s="83"/>
      <c r="O104" s="83"/>
      <c r="P104" s="83"/>
    </row>
  </sheetData>
  <mergeCells count="7">
    <mergeCell ref="B45:K45"/>
    <mergeCell ref="B2:K2"/>
    <mergeCell ref="J6:L6"/>
    <mergeCell ref="C8:D8"/>
    <mergeCell ref="C15:D15"/>
    <mergeCell ref="C23:D23"/>
    <mergeCell ref="C29:D29"/>
  </mergeCells>
  <phoneticPr fontId="3"/>
  <pageMargins left="0.23622047244094491" right="0.23622047244094491" top="0.74803149606299213" bottom="0.74803149606299213" header="0.31496062992125984" footer="0.31496062992125984"/>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53"/>
  <sheetViews>
    <sheetView showGridLines="0" topLeftCell="A31" workbookViewId="0">
      <selection activeCell="G58" sqref="G58"/>
    </sheetView>
  </sheetViews>
  <sheetFormatPr defaultRowHeight="12.75"/>
  <cols>
    <col min="1" max="1" width="3.375" style="88" customWidth="1"/>
    <col min="2" max="2" width="3.125" style="88" customWidth="1"/>
    <col min="3" max="3" width="15.125" style="89" customWidth="1"/>
    <col min="4" max="4" width="12.375" style="89" customWidth="1"/>
    <col min="5" max="5" width="9.25" style="89" customWidth="1"/>
    <col min="6" max="6" width="39.125" style="89" customWidth="1"/>
    <col min="7" max="7" width="41.625" style="89" customWidth="1"/>
    <col min="8" max="9" width="9" style="89"/>
    <col min="10" max="10" width="9" style="89" customWidth="1"/>
    <col min="11" max="12" width="9" style="89"/>
    <col min="13" max="13" width="11.5" style="89" customWidth="1"/>
    <col min="14" max="14" width="12.75" style="89" customWidth="1"/>
    <col min="15" max="15" width="13.125" style="89" customWidth="1"/>
    <col min="16" max="16384" width="9" style="89"/>
  </cols>
  <sheetData>
    <row r="1" spans="1:256" ht="16.5" thickBot="1">
      <c r="F1" s="90" t="s">
        <v>347</v>
      </c>
    </row>
    <row r="2" spans="1:256">
      <c r="A2" s="771" t="s">
        <v>101</v>
      </c>
      <c r="B2" s="772"/>
      <c r="C2" s="772"/>
      <c r="D2" s="131" t="s">
        <v>102</v>
      </c>
      <c r="E2" s="92" t="s">
        <v>103</v>
      </c>
      <c r="F2" s="91" t="s">
        <v>104</v>
      </c>
      <c r="G2" s="92" t="s">
        <v>105</v>
      </c>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row>
    <row r="3" spans="1:256">
      <c r="A3" s="93"/>
      <c r="B3" s="94"/>
      <c r="C3" s="113" t="s">
        <v>41</v>
      </c>
      <c r="D3" s="178" t="s">
        <v>106</v>
      </c>
      <c r="E3" s="122" t="s">
        <v>107</v>
      </c>
      <c r="F3" s="96" t="s">
        <v>108</v>
      </c>
      <c r="G3" s="96" t="s">
        <v>109</v>
      </c>
    </row>
    <row r="4" spans="1:256">
      <c r="A4" s="773"/>
      <c r="B4" s="774"/>
      <c r="C4" s="114"/>
      <c r="D4" s="145"/>
      <c r="E4" s="122"/>
      <c r="F4" s="99" t="s">
        <v>110</v>
      </c>
      <c r="G4" s="99"/>
    </row>
    <row r="5" spans="1:256">
      <c r="A5" s="773" t="s">
        <v>111</v>
      </c>
      <c r="B5" s="774"/>
      <c r="C5" s="114"/>
      <c r="D5" s="145"/>
      <c r="E5" s="122"/>
      <c r="F5" s="99" t="s">
        <v>112</v>
      </c>
      <c r="G5" s="99"/>
      <c r="J5" s="770"/>
      <c r="K5" s="770"/>
      <c r="L5" s="770"/>
    </row>
    <row r="6" spans="1:256">
      <c r="A6" s="773"/>
      <c r="B6" s="774"/>
      <c r="C6" s="114"/>
      <c r="D6" s="145"/>
      <c r="E6" s="122"/>
      <c r="F6" s="99" t="s">
        <v>113</v>
      </c>
      <c r="G6" s="99"/>
    </row>
    <row r="7" spans="1:256">
      <c r="A7" s="97"/>
      <c r="B7" s="98"/>
      <c r="C7" s="114"/>
      <c r="D7" s="145"/>
      <c r="E7" s="122"/>
      <c r="F7" s="99"/>
      <c r="G7" s="99"/>
    </row>
    <row r="8" spans="1:256">
      <c r="A8" s="773"/>
      <c r="B8" s="774"/>
      <c r="C8" s="114"/>
      <c r="D8" s="145"/>
      <c r="E8" s="122"/>
      <c r="F8" s="99"/>
      <c r="G8" s="99"/>
    </row>
    <row r="9" spans="1:256">
      <c r="A9" s="773" t="s">
        <v>114</v>
      </c>
      <c r="B9" s="774"/>
      <c r="C9" s="114"/>
      <c r="D9" s="145"/>
      <c r="E9" s="122"/>
      <c r="F9" s="99" t="s">
        <v>115</v>
      </c>
      <c r="G9" s="99"/>
    </row>
    <row r="10" spans="1:256">
      <c r="A10" s="97"/>
      <c r="B10" s="98"/>
      <c r="C10" s="114"/>
      <c r="D10" s="179" t="s">
        <v>116</v>
      </c>
      <c r="E10" s="116" t="s">
        <v>117</v>
      </c>
      <c r="F10" s="101" t="s">
        <v>118</v>
      </c>
      <c r="G10" s="95" t="s">
        <v>119</v>
      </c>
    </row>
    <row r="11" spans="1:256">
      <c r="A11" s="97"/>
      <c r="B11" s="98"/>
      <c r="C11" s="114"/>
      <c r="D11" s="180"/>
      <c r="E11" s="118"/>
      <c r="F11" s="100" t="s">
        <v>120</v>
      </c>
      <c r="G11" s="102" t="s">
        <v>121</v>
      </c>
    </row>
    <row r="12" spans="1:256">
      <c r="A12" s="773" t="s">
        <v>122</v>
      </c>
      <c r="B12" s="774"/>
      <c r="C12" s="114"/>
      <c r="D12" s="181" t="s">
        <v>123</v>
      </c>
      <c r="E12" s="122" t="s">
        <v>124</v>
      </c>
      <c r="F12" s="103" t="s">
        <v>125</v>
      </c>
      <c r="G12" s="95" t="s">
        <v>126</v>
      </c>
    </row>
    <row r="13" spans="1:256">
      <c r="A13" s="773"/>
      <c r="B13" s="774"/>
      <c r="C13" s="114"/>
      <c r="D13" s="145" t="s">
        <v>127</v>
      </c>
      <c r="E13" s="122" t="s">
        <v>128</v>
      </c>
      <c r="F13" s="103" t="s">
        <v>129</v>
      </c>
      <c r="G13" s="104" t="s">
        <v>130</v>
      </c>
    </row>
    <row r="14" spans="1:256" ht="13.15" thickBot="1">
      <c r="A14" s="97"/>
      <c r="B14" s="98"/>
      <c r="C14" s="114"/>
      <c r="D14" s="145" t="s">
        <v>131</v>
      </c>
      <c r="E14" s="122" t="s">
        <v>132</v>
      </c>
      <c r="F14" s="103" t="s">
        <v>133</v>
      </c>
      <c r="G14" s="99"/>
    </row>
    <row r="15" spans="1:256">
      <c r="A15" s="136"/>
      <c r="B15" s="137"/>
      <c r="C15" s="138" t="s">
        <v>41</v>
      </c>
      <c r="D15" s="139" t="s">
        <v>134</v>
      </c>
      <c r="E15" s="140" t="s">
        <v>135</v>
      </c>
      <c r="F15" s="141" t="s">
        <v>136</v>
      </c>
      <c r="G15" s="175" t="s">
        <v>137</v>
      </c>
    </row>
    <row r="16" spans="1:256">
      <c r="A16" s="142"/>
      <c r="B16" s="143" t="s">
        <v>138</v>
      </c>
      <c r="C16" s="144"/>
      <c r="D16" s="145"/>
      <c r="E16" s="146"/>
      <c r="F16" s="147" t="s">
        <v>139</v>
      </c>
      <c r="G16" s="176" t="s">
        <v>140</v>
      </c>
    </row>
    <row r="17" spans="1:7">
      <c r="A17" s="142"/>
      <c r="B17" s="143"/>
      <c r="C17" s="144"/>
      <c r="D17" s="145"/>
      <c r="E17" s="146"/>
      <c r="F17" s="147"/>
      <c r="G17" s="176" t="s">
        <v>141</v>
      </c>
    </row>
    <row r="18" spans="1:7">
      <c r="A18" s="142"/>
      <c r="B18" s="143" t="s">
        <v>142</v>
      </c>
      <c r="C18" s="144"/>
      <c r="D18" s="145"/>
      <c r="E18" s="146"/>
      <c r="F18" s="147"/>
      <c r="G18" s="176" t="s">
        <v>143</v>
      </c>
    </row>
    <row r="19" spans="1:7">
      <c r="A19" s="142"/>
      <c r="B19" s="143"/>
      <c r="C19" s="149"/>
      <c r="D19" s="150"/>
      <c r="E19" s="151"/>
      <c r="F19" s="152"/>
      <c r="G19" s="176" t="s">
        <v>144</v>
      </c>
    </row>
    <row r="20" spans="1:7">
      <c r="A20" s="142" t="s">
        <v>145</v>
      </c>
      <c r="B20" s="143" t="s">
        <v>122</v>
      </c>
      <c r="C20" s="153" t="s">
        <v>146</v>
      </c>
      <c r="D20" s="154">
        <v>1102018000</v>
      </c>
      <c r="E20" s="155" t="s">
        <v>147</v>
      </c>
      <c r="F20" s="156" t="s">
        <v>148</v>
      </c>
      <c r="G20" s="176" t="s">
        <v>149</v>
      </c>
    </row>
    <row r="21" spans="1:7">
      <c r="A21" s="142"/>
      <c r="B21" s="157"/>
      <c r="C21" s="158" t="s">
        <v>150</v>
      </c>
      <c r="D21" s="154">
        <v>1102019000</v>
      </c>
      <c r="E21" s="151" t="s">
        <v>37</v>
      </c>
      <c r="F21" s="152" t="s">
        <v>151</v>
      </c>
      <c r="G21" s="177" t="s">
        <v>152</v>
      </c>
    </row>
    <row r="22" spans="1:7">
      <c r="A22" s="142"/>
      <c r="B22" s="157"/>
      <c r="C22" s="158" t="s">
        <v>153</v>
      </c>
      <c r="D22" s="154">
        <v>1102019000</v>
      </c>
      <c r="E22" s="151" t="s">
        <v>154</v>
      </c>
      <c r="F22" s="152" t="s">
        <v>155</v>
      </c>
      <c r="G22" s="159"/>
    </row>
    <row r="23" spans="1:7">
      <c r="A23" s="142"/>
      <c r="B23" s="160"/>
      <c r="C23" s="158" t="s">
        <v>156</v>
      </c>
      <c r="D23" s="154" t="s">
        <v>157</v>
      </c>
      <c r="E23" s="151" t="s">
        <v>158</v>
      </c>
      <c r="F23" s="152" t="s">
        <v>156</v>
      </c>
      <c r="G23" s="161"/>
    </row>
    <row r="24" spans="1:7">
      <c r="A24" s="142"/>
      <c r="B24" s="143"/>
      <c r="C24" s="162" t="s">
        <v>159</v>
      </c>
      <c r="D24" s="145" t="s">
        <v>160</v>
      </c>
      <c r="E24" s="146" t="s">
        <v>161</v>
      </c>
      <c r="F24" s="147" t="s">
        <v>162</v>
      </c>
      <c r="G24" s="148" t="s">
        <v>163</v>
      </c>
    </row>
    <row r="25" spans="1:7">
      <c r="A25" s="142"/>
      <c r="B25" s="143" t="s">
        <v>164</v>
      </c>
      <c r="C25" s="158"/>
      <c r="D25" s="150"/>
      <c r="E25" s="151"/>
      <c r="F25" s="152" t="s">
        <v>165</v>
      </c>
      <c r="G25" s="148"/>
    </row>
    <row r="26" spans="1:7">
      <c r="A26" s="142"/>
      <c r="B26" s="143"/>
      <c r="C26" s="153" t="s">
        <v>146</v>
      </c>
      <c r="D26" s="154" t="s">
        <v>166</v>
      </c>
      <c r="E26" s="155" t="s">
        <v>167</v>
      </c>
      <c r="F26" s="156" t="s">
        <v>168</v>
      </c>
      <c r="G26" s="148"/>
    </row>
    <row r="27" spans="1:7">
      <c r="A27" s="142"/>
      <c r="B27" s="143" t="s">
        <v>169</v>
      </c>
      <c r="C27" s="162" t="s">
        <v>170</v>
      </c>
      <c r="D27" s="145" t="s">
        <v>171</v>
      </c>
      <c r="E27" s="146" t="s">
        <v>172</v>
      </c>
      <c r="F27" s="147" t="s">
        <v>173</v>
      </c>
      <c r="G27" s="148"/>
    </row>
    <row r="28" spans="1:7">
      <c r="A28" s="142" t="s">
        <v>174</v>
      </c>
      <c r="B28" s="143"/>
      <c r="C28" s="158"/>
      <c r="D28" s="150"/>
      <c r="E28" s="151"/>
      <c r="F28" s="152" t="s">
        <v>175</v>
      </c>
      <c r="G28" s="148"/>
    </row>
    <row r="29" spans="1:7">
      <c r="A29" s="142"/>
      <c r="B29" s="143" t="s">
        <v>122</v>
      </c>
      <c r="C29" s="153" t="s">
        <v>176</v>
      </c>
      <c r="D29" s="154" t="s">
        <v>177</v>
      </c>
      <c r="E29" s="155" t="s">
        <v>178</v>
      </c>
      <c r="F29" s="156" t="s">
        <v>179</v>
      </c>
      <c r="G29" s="148"/>
    </row>
    <row r="30" spans="1:7">
      <c r="A30" s="142"/>
      <c r="B30" s="163" t="s">
        <v>180</v>
      </c>
      <c r="C30" s="162" t="s">
        <v>153</v>
      </c>
      <c r="D30" s="145" t="s">
        <v>181</v>
      </c>
      <c r="E30" s="146" t="s">
        <v>182</v>
      </c>
      <c r="F30" s="147" t="s">
        <v>183</v>
      </c>
      <c r="G30" s="148"/>
    </row>
    <row r="31" spans="1:7">
      <c r="A31" s="142"/>
      <c r="B31" s="143" t="s">
        <v>184</v>
      </c>
      <c r="C31" s="158"/>
      <c r="D31" s="150"/>
      <c r="E31" s="151"/>
      <c r="F31" s="152" t="s">
        <v>185</v>
      </c>
      <c r="G31" s="148"/>
    </row>
    <row r="32" spans="1:7">
      <c r="A32" s="142"/>
      <c r="B32" s="143"/>
      <c r="C32" s="162" t="s">
        <v>186</v>
      </c>
      <c r="D32" s="145" t="s">
        <v>187</v>
      </c>
      <c r="E32" s="146" t="s">
        <v>188</v>
      </c>
      <c r="F32" s="147" t="s">
        <v>189</v>
      </c>
      <c r="G32" s="148"/>
    </row>
    <row r="33" spans="1:7">
      <c r="A33" s="142"/>
      <c r="B33" s="143" t="s">
        <v>190</v>
      </c>
      <c r="C33" s="158"/>
      <c r="D33" s="150"/>
      <c r="E33" s="151"/>
      <c r="F33" s="152" t="s">
        <v>191</v>
      </c>
      <c r="G33" s="148"/>
    </row>
    <row r="34" spans="1:7">
      <c r="A34" s="142" t="s">
        <v>122</v>
      </c>
      <c r="B34" s="143"/>
      <c r="C34" s="162" t="s">
        <v>192</v>
      </c>
      <c r="D34" s="145" t="s">
        <v>193</v>
      </c>
      <c r="E34" s="146" t="s">
        <v>194</v>
      </c>
      <c r="F34" s="147" t="s">
        <v>195</v>
      </c>
      <c r="G34" s="148"/>
    </row>
    <row r="35" spans="1:7">
      <c r="A35" s="142"/>
      <c r="B35" s="143" t="s">
        <v>122</v>
      </c>
      <c r="C35" s="158"/>
      <c r="D35" s="150"/>
      <c r="E35" s="151"/>
      <c r="F35" s="152" t="s">
        <v>196</v>
      </c>
      <c r="G35" s="148"/>
    </row>
    <row r="36" spans="1:7" ht="15">
      <c r="A36" s="142"/>
      <c r="B36" s="164" t="s">
        <v>197</v>
      </c>
      <c r="C36" s="158" t="s">
        <v>198</v>
      </c>
      <c r="D36" s="150" t="s">
        <v>199</v>
      </c>
      <c r="E36" s="151" t="s">
        <v>38</v>
      </c>
      <c r="F36" s="152" t="s">
        <v>200</v>
      </c>
      <c r="G36" s="159"/>
    </row>
    <row r="37" spans="1:7" ht="13.15" thickBot="1">
      <c r="A37" s="165"/>
      <c r="B37" s="170"/>
      <c r="C37" s="166" t="s">
        <v>156</v>
      </c>
      <c r="D37" s="167" t="s">
        <v>201</v>
      </c>
      <c r="E37" s="168" t="s">
        <v>202</v>
      </c>
      <c r="F37" s="169" t="s">
        <v>156</v>
      </c>
      <c r="G37" s="171"/>
    </row>
    <row r="38" spans="1:7">
      <c r="A38" s="107"/>
      <c r="B38" s="110"/>
      <c r="C38" s="125" t="s">
        <v>203</v>
      </c>
      <c r="D38" s="133" t="s">
        <v>204</v>
      </c>
      <c r="E38" s="118" t="s">
        <v>205</v>
      </c>
      <c r="F38" s="100" t="s">
        <v>206</v>
      </c>
      <c r="G38" s="102" t="s">
        <v>207</v>
      </c>
    </row>
    <row r="39" spans="1:7">
      <c r="A39" s="107"/>
      <c r="B39" s="109"/>
      <c r="C39" s="113" t="s">
        <v>208</v>
      </c>
      <c r="D39" s="132" t="s">
        <v>209</v>
      </c>
      <c r="E39" s="122" t="s">
        <v>210</v>
      </c>
      <c r="F39" s="103" t="s">
        <v>211</v>
      </c>
      <c r="G39" s="99" t="s">
        <v>212</v>
      </c>
    </row>
    <row r="40" spans="1:7">
      <c r="A40" s="107"/>
      <c r="B40" s="110"/>
      <c r="C40" s="125"/>
      <c r="D40" s="133"/>
      <c r="E40" s="118"/>
      <c r="F40" s="100"/>
      <c r="G40" s="102" t="s">
        <v>213</v>
      </c>
    </row>
    <row r="41" spans="1:7">
      <c r="A41" s="111"/>
      <c r="B41" s="110"/>
      <c r="C41" s="123" t="s">
        <v>214</v>
      </c>
      <c r="D41" s="133" t="s">
        <v>215</v>
      </c>
      <c r="E41" s="118" t="s">
        <v>216</v>
      </c>
      <c r="F41" s="100" t="s">
        <v>217</v>
      </c>
      <c r="G41" s="102" t="s">
        <v>218</v>
      </c>
    </row>
    <row r="42" spans="1:7">
      <c r="A42" s="115"/>
      <c r="B42" s="112"/>
      <c r="C42" s="127" t="s">
        <v>219</v>
      </c>
      <c r="D42" s="135" t="s">
        <v>220</v>
      </c>
      <c r="E42" s="116" t="s">
        <v>221</v>
      </c>
      <c r="F42" s="95" t="s">
        <v>222</v>
      </c>
      <c r="G42" s="117"/>
    </row>
    <row r="43" spans="1:7">
      <c r="A43" s="773"/>
      <c r="B43" s="775"/>
      <c r="C43" s="126"/>
      <c r="D43" s="133"/>
      <c r="E43" s="118"/>
      <c r="F43" s="102" t="s">
        <v>223</v>
      </c>
      <c r="G43" s="119"/>
    </row>
    <row r="44" spans="1:7">
      <c r="A44" s="773" t="s">
        <v>224</v>
      </c>
      <c r="B44" s="775"/>
      <c r="C44" s="128"/>
      <c r="D44" s="133" t="s">
        <v>225</v>
      </c>
      <c r="E44" s="118" t="s">
        <v>226</v>
      </c>
      <c r="F44" s="102" t="s">
        <v>227</v>
      </c>
      <c r="G44" s="119"/>
    </row>
    <row r="45" spans="1:7">
      <c r="A45" s="97"/>
      <c r="B45" s="109"/>
      <c r="C45" s="129" t="s">
        <v>47</v>
      </c>
      <c r="D45" s="134" t="s">
        <v>228</v>
      </c>
      <c r="E45" s="120" t="s">
        <v>229</v>
      </c>
      <c r="F45" s="108" t="s">
        <v>48</v>
      </c>
      <c r="G45" s="121"/>
    </row>
    <row r="46" spans="1:7">
      <c r="A46" s="97"/>
      <c r="B46" s="109"/>
      <c r="C46" s="128" t="s">
        <v>49</v>
      </c>
      <c r="D46" s="133" t="s">
        <v>230</v>
      </c>
      <c r="E46" s="118" t="s">
        <v>39</v>
      </c>
      <c r="F46" s="102" t="s">
        <v>231</v>
      </c>
      <c r="G46" s="119"/>
    </row>
    <row r="47" spans="1:7">
      <c r="A47" s="773" t="s">
        <v>232</v>
      </c>
      <c r="B47" s="775"/>
      <c r="C47" s="126" t="s">
        <v>50</v>
      </c>
      <c r="D47" s="132" t="s">
        <v>233</v>
      </c>
      <c r="E47" s="122" t="s">
        <v>234</v>
      </c>
      <c r="F47" s="99" t="s">
        <v>235</v>
      </c>
      <c r="G47" s="99" t="s">
        <v>51</v>
      </c>
    </row>
    <row r="48" spans="1:7">
      <c r="A48" s="97"/>
      <c r="B48" s="109"/>
      <c r="C48" s="128"/>
      <c r="D48" s="133"/>
      <c r="E48" s="118"/>
      <c r="F48" s="102" t="s">
        <v>236</v>
      </c>
      <c r="G48" s="102"/>
    </row>
    <row r="49" spans="1:7">
      <c r="A49" s="97"/>
      <c r="B49" s="109"/>
      <c r="C49" s="126" t="s">
        <v>52</v>
      </c>
      <c r="D49" s="132" t="s">
        <v>237</v>
      </c>
      <c r="E49" s="122" t="s">
        <v>40</v>
      </c>
      <c r="F49" s="99" t="s">
        <v>238</v>
      </c>
      <c r="G49" s="99" t="s">
        <v>51</v>
      </c>
    </row>
    <row r="50" spans="1:7">
      <c r="A50" s="773" t="s">
        <v>122</v>
      </c>
      <c r="B50" s="775"/>
      <c r="C50" s="128"/>
      <c r="D50" s="133"/>
      <c r="E50" s="118"/>
      <c r="F50" s="102" t="s">
        <v>239</v>
      </c>
      <c r="G50" s="102" t="s">
        <v>240</v>
      </c>
    </row>
    <row r="51" spans="1:7">
      <c r="A51" s="97"/>
      <c r="B51" s="109"/>
      <c r="C51" s="130" t="s">
        <v>241</v>
      </c>
      <c r="D51" s="134" t="s">
        <v>242</v>
      </c>
      <c r="E51" s="120" t="s">
        <v>243</v>
      </c>
      <c r="F51" s="108" t="s">
        <v>244</v>
      </c>
      <c r="G51" s="108" t="s">
        <v>245</v>
      </c>
    </row>
    <row r="52" spans="1:7">
      <c r="A52" s="97"/>
      <c r="B52" s="109"/>
      <c r="C52" s="130" t="s">
        <v>176</v>
      </c>
      <c r="D52" s="134" t="s">
        <v>246</v>
      </c>
      <c r="E52" s="120" t="s">
        <v>247</v>
      </c>
      <c r="F52" s="108" t="s">
        <v>248</v>
      </c>
      <c r="G52" s="108" t="s">
        <v>249</v>
      </c>
    </row>
    <row r="53" spans="1:7">
      <c r="A53" s="105"/>
      <c r="B53" s="106"/>
      <c r="C53" s="129" t="s">
        <v>250</v>
      </c>
      <c r="D53" s="134" t="s">
        <v>251</v>
      </c>
      <c r="E53" s="120" t="s">
        <v>252</v>
      </c>
      <c r="F53" s="123" t="s">
        <v>253</v>
      </c>
      <c r="G53" s="124"/>
    </row>
  </sheetData>
  <mergeCells count="13">
    <mergeCell ref="A8:B8"/>
    <mergeCell ref="A47:B47"/>
    <mergeCell ref="A9:B9"/>
    <mergeCell ref="A12:B12"/>
    <mergeCell ref="A50:B50"/>
    <mergeCell ref="A13:B13"/>
    <mergeCell ref="A43:B43"/>
    <mergeCell ref="A44:B44"/>
    <mergeCell ref="J5:L5"/>
    <mergeCell ref="A2:C2"/>
    <mergeCell ref="A4:B4"/>
    <mergeCell ref="A5:B5"/>
    <mergeCell ref="A6:B6"/>
  </mergeCells>
  <phoneticPr fontId="3"/>
  <pageMargins left="0.70866141732283472" right="0.70866141732283472" top="0.74803149606299213" bottom="0.74803149606299213" header="0.31496062992125984" footer="0.31496062992125984"/>
  <pageSetup paperSize="9" scale="65" orientation="portrait" r:id="rId1"/>
  <headerFooter>
    <oddHeader xml:space="preserve">&amp;R平成２７年１０月１日改訂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56"/>
  <sheetViews>
    <sheetView showGridLines="0" topLeftCell="A13" workbookViewId="0">
      <selection activeCell="H40" sqref="H4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4375" customWidth="1"/>
  </cols>
  <sheetData>
    <row r="1" spans="1:27" ht="4.5" customHeight="1"/>
    <row r="2" spans="1:27" ht="16.5" customHeight="1" thickBot="1"/>
    <row r="3" spans="1:27" ht="24" customHeight="1" thickBot="1">
      <c r="B3" s="299" t="s">
        <v>254</v>
      </c>
      <c r="C3" s="300"/>
      <c r="D3" s="300"/>
      <c r="E3" s="300"/>
      <c r="F3" s="300"/>
      <c r="G3" s="300"/>
      <c r="H3" s="300"/>
      <c r="I3" s="301"/>
      <c r="J3" s="301"/>
      <c r="K3" s="302"/>
    </row>
    <row r="4" spans="1:27" ht="9.75" customHeight="1" thickBot="1"/>
    <row r="5" spans="1:27" ht="14.65" thickBot="1">
      <c r="A5" s="190"/>
      <c r="B5" s="1" t="s">
        <v>348</v>
      </c>
      <c r="C5" s="296"/>
      <c r="D5" s="303"/>
      <c r="E5" s="303"/>
      <c r="F5" s="303"/>
      <c r="G5" s="303"/>
      <c r="H5" s="304"/>
      <c r="M5" s="330" t="s">
        <v>350</v>
      </c>
      <c r="N5" s="331"/>
      <c r="O5" s="331"/>
      <c r="P5" s="331"/>
      <c r="Q5" s="331"/>
      <c r="R5" s="331"/>
      <c r="S5" s="331"/>
      <c r="T5" s="331"/>
      <c r="U5" s="331"/>
      <c r="V5" s="331"/>
      <c r="W5" s="331"/>
      <c r="X5" s="331"/>
      <c r="Y5" s="331"/>
      <c r="Z5" s="331"/>
      <c r="AA5" s="332"/>
    </row>
    <row r="6" spans="1:27" ht="9.75" customHeight="1" thickBot="1">
      <c r="M6" s="248"/>
      <c r="N6" s="248"/>
      <c r="O6" s="248"/>
      <c r="P6" s="248"/>
      <c r="Q6" s="248"/>
      <c r="R6" s="248"/>
      <c r="S6" s="248"/>
      <c r="T6" s="248"/>
      <c r="U6" s="248"/>
      <c r="V6" s="248"/>
      <c r="W6" s="248"/>
      <c r="X6" s="248"/>
      <c r="Y6" s="248"/>
      <c r="Z6" s="248"/>
      <c r="AA6" s="248"/>
    </row>
    <row r="7" spans="1:27" ht="15" thickTop="1" thickBot="1">
      <c r="B7" s="1" t="s">
        <v>4</v>
      </c>
      <c r="C7" s="58"/>
      <c r="D7" s="2"/>
      <c r="E7" s="58"/>
      <c r="J7" s="311"/>
      <c r="K7" s="311"/>
      <c r="L7" s="311"/>
      <c r="M7" s="333" t="s">
        <v>361</v>
      </c>
      <c r="N7" s="334"/>
      <c r="O7" s="334"/>
      <c r="P7" s="334"/>
      <c r="Q7" s="334"/>
      <c r="R7" s="334"/>
      <c r="S7" s="334"/>
      <c r="T7" s="334"/>
      <c r="U7" s="334"/>
      <c r="V7" s="334"/>
      <c r="W7" s="334"/>
      <c r="X7" s="334"/>
      <c r="Y7" s="334"/>
      <c r="Z7" s="334"/>
      <c r="AA7" s="335"/>
    </row>
    <row r="8" spans="1:27" ht="9" customHeight="1" thickBot="1">
      <c r="B8" s="1"/>
      <c r="M8" s="336"/>
      <c r="N8" s="337"/>
      <c r="O8" s="337"/>
      <c r="P8" s="337"/>
      <c r="Q8" s="337"/>
      <c r="R8" s="337"/>
      <c r="S8" s="337"/>
      <c r="T8" s="337"/>
      <c r="U8" s="337"/>
      <c r="V8" s="337"/>
      <c r="W8" s="337"/>
      <c r="X8" s="337"/>
      <c r="Y8" s="337"/>
      <c r="Z8" s="337"/>
      <c r="AA8" s="338"/>
    </row>
    <row r="9" spans="1:27" ht="14.65" thickBot="1">
      <c r="B9" s="1" t="s">
        <v>5</v>
      </c>
      <c r="C9" s="296"/>
      <c r="D9" s="303"/>
      <c r="E9" s="303"/>
      <c r="F9" s="303"/>
      <c r="G9" s="303"/>
      <c r="H9" s="304"/>
      <c r="M9" s="339"/>
      <c r="N9" s="340"/>
      <c r="O9" s="340"/>
      <c r="P9" s="340"/>
      <c r="Q9" s="340"/>
      <c r="R9" s="340"/>
      <c r="S9" s="340"/>
      <c r="T9" s="340"/>
      <c r="U9" s="340"/>
      <c r="V9" s="340"/>
      <c r="W9" s="340"/>
      <c r="X9" s="340"/>
      <c r="Y9" s="340"/>
      <c r="Z9" s="340"/>
      <c r="AA9" s="341"/>
    </row>
    <row r="10" spans="1:27" ht="9" customHeight="1" thickBot="1">
      <c r="B10" s="1"/>
      <c r="M10" s="182"/>
      <c r="N10" s="182"/>
      <c r="O10" s="182"/>
      <c r="P10" s="182"/>
      <c r="Q10" s="182"/>
      <c r="R10" s="182"/>
      <c r="S10" s="182"/>
      <c r="T10" s="182"/>
      <c r="U10" s="182"/>
      <c r="V10" s="182"/>
      <c r="W10" s="182"/>
      <c r="X10" s="182"/>
      <c r="Y10" s="182"/>
      <c r="Z10" s="182"/>
      <c r="AA10" s="182"/>
    </row>
    <row r="11" spans="1:27" ht="12.75" customHeight="1" thickTop="1" thickBot="1">
      <c r="B11" s="14" t="s">
        <v>26</v>
      </c>
      <c r="C11" s="308"/>
      <c r="D11" s="309"/>
      <c r="E11" s="309"/>
      <c r="F11" s="309"/>
      <c r="G11" s="309"/>
      <c r="H11" s="310"/>
      <c r="M11" s="333" t="s">
        <v>362</v>
      </c>
      <c r="N11" s="334"/>
      <c r="O11" s="334"/>
      <c r="P11" s="334"/>
      <c r="Q11" s="334"/>
      <c r="R11" s="334"/>
      <c r="S11" s="334"/>
      <c r="T11" s="334"/>
      <c r="U11" s="334"/>
      <c r="V11" s="334"/>
      <c r="W11" s="334"/>
      <c r="X11" s="334"/>
      <c r="Y11" s="334"/>
      <c r="Z11" s="334"/>
      <c r="AA11" s="335"/>
    </row>
    <row r="12" spans="1:27" ht="12" customHeight="1" thickBot="1">
      <c r="B12" s="1"/>
      <c r="M12" s="336"/>
      <c r="N12" s="337"/>
      <c r="O12" s="337"/>
      <c r="P12" s="337"/>
      <c r="Q12" s="337"/>
      <c r="R12" s="337"/>
      <c r="S12" s="337"/>
      <c r="T12" s="337"/>
      <c r="U12" s="337"/>
      <c r="V12" s="337"/>
      <c r="W12" s="337"/>
      <c r="X12" s="337"/>
      <c r="Y12" s="337"/>
      <c r="Z12" s="337"/>
      <c r="AA12" s="338"/>
    </row>
    <row r="13" spans="1:27" ht="17.25" customHeight="1" thickBot="1">
      <c r="B13" s="1" t="s">
        <v>98</v>
      </c>
      <c r="C13" s="296"/>
      <c r="D13" s="303"/>
      <c r="E13" s="303"/>
      <c r="F13" s="303"/>
      <c r="G13" s="303"/>
      <c r="H13" s="304"/>
      <c r="M13" s="339"/>
      <c r="N13" s="340"/>
      <c r="O13" s="340"/>
      <c r="P13" s="340"/>
      <c r="Q13" s="340"/>
      <c r="R13" s="340"/>
      <c r="S13" s="340"/>
      <c r="T13" s="340"/>
      <c r="U13" s="340"/>
      <c r="V13" s="340"/>
      <c r="W13" s="340"/>
      <c r="X13" s="340"/>
      <c r="Y13" s="340"/>
      <c r="Z13" s="340"/>
      <c r="AA13" s="341"/>
    </row>
    <row r="14" spans="1:27" ht="9.75" customHeight="1" thickBot="1">
      <c r="B14" s="1"/>
      <c r="M14" s="337"/>
      <c r="N14" s="337"/>
      <c r="O14" s="337"/>
      <c r="P14" s="337"/>
      <c r="Q14" s="337"/>
      <c r="R14" s="337"/>
      <c r="S14" s="337"/>
      <c r="T14" s="337"/>
      <c r="U14" s="337"/>
      <c r="V14" s="337"/>
      <c r="W14" s="337"/>
      <c r="X14" s="337"/>
      <c r="Y14" s="337"/>
      <c r="Z14" s="337"/>
      <c r="AA14" s="337"/>
    </row>
    <row r="15" spans="1:27" ht="13.5" customHeight="1" thickTop="1" thickBot="1">
      <c r="B15" s="1" t="s">
        <v>288</v>
      </c>
      <c r="C15" s="296"/>
      <c r="D15" s="303"/>
      <c r="E15" s="303"/>
      <c r="F15" s="303"/>
      <c r="G15" s="303"/>
      <c r="H15" s="304"/>
      <c r="M15" s="342" t="s">
        <v>363</v>
      </c>
      <c r="N15" s="343"/>
      <c r="O15" s="343"/>
      <c r="P15" s="343"/>
      <c r="Q15" s="343"/>
      <c r="R15" s="343"/>
      <c r="S15" s="343"/>
      <c r="T15" s="343"/>
      <c r="U15" s="343"/>
      <c r="V15" s="343"/>
      <c r="W15" s="343"/>
      <c r="X15" s="343"/>
      <c r="Y15" s="343"/>
      <c r="Z15" s="343"/>
      <c r="AA15" s="344"/>
    </row>
    <row r="16" spans="1:27" ht="8.25" customHeight="1" thickBot="1">
      <c r="B16" s="1"/>
      <c r="M16" s="248"/>
      <c r="N16" s="248"/>
      <c r="O16" s="248"/>
      <c r="P16" s="248"/>
      <c r="Q16" s="248"/>
      <c r="R16" s="248"/>
      <c r="S16" s="248"/>
      <c r="T16" s="248"/>
      <c r="U16" s="248"/>
      <c r="V16" s="248"/>
      <c r="W16" s="248"/>
      <c r="X16" s="248"/>
      <c r="Y16" s="248"/>
      <c r="Z16" s="248"/>
      <c r="AA16" s="248"/>
    </row>
    <row r="17" spans="1:27" ht="15" thickTop="1" thickBot="1">
      <c r="B17" s="1" t="s">
        <v>7</v>
      </c>
      <c r="C17" s="305"/>
      <c r="D17" s="306"/>
      <c r="E17" s="306"/>
      <c r="F17" s="306"/>
      <c r="G17" s="306"/>
      <c r="H17" s="307"/>
      <c r="M17" s="333" t="s">
        <v>364</v>
      </c>
      <c r="N17" s="334"/>
      <c r="O17" s="334"/>
      <c r="P17" s="334"/>
      <c r="Q17" s="334"/>
      <c r="R17" s="334"/>
      <c r="S17" s="334"/>
      <c r="T17" s="334"/>
      <c r="U17" s="334"/>
      <c r="V17" s="334"/>
      <c r="W17" s="334"/>
      <c r="X17" s="334"/>
      <c r="Y17" s="334"/>
      <c r="Z17" s="334"/>
      <c r="AA17" s="335"/>
    </row>
    <row r="18" spans="1:27" ht="11.25" customHeight="1" thickBot="1">
      <c r="B18" s="1"/>
      <c r="M18" s="336"/>
      <c r="N18" s="337"/>
      <c r="O18" s="337"/>
      <c r="P18" s="337"/>
      <c r="Q18" s="337"/>
      <c r="R18" s="337"/>
      <c r="S18" s="337"/>
      <c r="T18" s="337"/>
      <c r="U18" s="337"/>
      <c r="V18" s="337"/>
      <c r="W18" s="337"/>
      <c r="X18" s="337"/>
      <c r="Y18" s="337"/>
      <c r="Z18" s="337"/>
      <c r="AA18" s="338"/>
    </row>
    <row r="19" spans="1:27" ht="14.65" thickBot="1">
      <c r="A19" s="190"/>
      <c r="B19" s="1" t="s">
        <v>354</v>
      </c>
      <c r="C19" s="305"/>
      <c r="D19" s="306"/>
      <c r="E19" s="306"/>
      <c r="F19" s="306"/>
      <c r="G19" s="306"/>
      <c r="H19" s="307"/>
      <c r="M19" s="339"/>
      <c r="N19" s="340"/>
      <c r="O19" s="340"/>
      <c r="P19" s="340"/>
      <c r="Q19" s="340"/>
      <c r="R19" s="340"/>
      <c r="S19" s="340"/>
      <c r="T19" s="340"/>
      <c r="U19" s="340"/>
      <c r="V19" s="340"/>
      <c r="W19" s="340"/>
      <c r="X19" s="340"/>
      <c r="Y19" s="340"/>
      <c r="Z19" s="340"/>
      <c r="AA19" s="341"/>
    </row>
    <row r="20" spans="1:27" ht="8.25" customHeight="1" thickBot="1">
      <c r="B20" s="1"/>
      <c r="M20" s="248"/>
      <c r="N20" s="248"/>
      <c r="O20" s="248"/>
      <c r="P20" s="248"/>
      <c r="Q20" s="248"/>
      <c r="R20" s="248"/>
      <c r="S20" s="248"/>
      <c r="T20" s="248"/>
      <c r="U20" s="248"/>
      <c r="V20" s="248"/>
      <c r="W20" s="248"/>
      <c r="X20" s="248"/>
      <c r="Y20" s="248"/>
      <c r="Z20" s="248"/>
      <c r="AA20" s="248"/>
    </row>
    <row r="21" spans="1:27" ht="15" customHeight="1" thickTop="1" thickBot="1">
      <c r="B21" s="1" t="s">
        <v>14</v>
      </c>
      <c r="C21" s="58"/>
      <c r="D21" s="2" t="s">
        <v>25</v>
      </c>
      <c r="E21" s="58"/>
      <c r="M21" s="312" t="s">
        <v>385</v>
      </c>
      <c r="N21" s="313"/>
      <c r="O21" s="313"/>
      <c r="P21" s="313"/>
      <c r="Q21" s="313"/>
      <c r="R21" s="313"/>
      <c r="S21" s="313"/>
      <c r="T21" s="313"/>
      <c r="U21" s="313"/>
      <c r="V21" s="313"/>
      <c r="W21" s="313"/>
      <c r="X21" s="313"/>
      <c r="Y21" s="313"/>
      <c r="Z21" s="313"/>
      <c r="AA21" s="314"/>
    </row>
    <row r="22" spans="1:27" ht="14.25" customHeight="1">
      <c r="B22" s="1"/>
      <c r="M22" s="315"/>
      <c r="N22" s="316"/>
      <c r="O22" s="316"/>
      <c r="P22" s="316"/>
      <c r="Q22" s="316"/>
      <c r="R22" s="316"/>
      <c r="S22" s="316"/>
      <c r="T22" s="316"/>
      <c r="U22" s="316"/>
      <c r="V22" s="316"/>
      <c r="W22" s="316"/>
      <c r="X22" s="316"/>
      <c r="Y22" s="316"/>
      <c r="Z22" s="316"/>
      <c r="AA22" s="317"/>
    </row>
    <row r="23" spans="1:27" ht="14.25" customHeight="1" thickBot="1">
      <c r="M23" s="318"/>
      <c r="N23" s="319"/>
      <c r="O23" s="319"/>
      <c r="P23" s="319"/>
      <c r="Q23" s="319"/>
      <c r="R23" s="319"/>
      <c r="S23" s="319"/>
      <c r="T23" s="319"/>
      <c r="U23" s="319"/>
      <c r="V23" s="319"/>
      <c r="W23" s="319"/>
      <c r="X23" s="319"/>
      <c r="Y23" s="319"/>
      <c r="Z23" s="319"/>
      <c r="AA23" s="320"/>
    </row>
    <row r="24" spans="1:27" ht="24" customHeight="1" thickTop="1" thickBot="1">
      <c r="B24" s="299" t="s">
        <v>8</v>
      </c>
      <c r="C24" s="300"/>
      <c r="D24" s="300"/>
      <c r="E24" s="300"/>
      <c r="F24" s="300"/>
      <c r="G24" s="300"/>
      <c r="H24" s="300"/>
      <c r="I24" s="301"/>
      <c r="J24" s="301"/>
      <c r="K24" s="302"/>
      <c r="M24" s="248"/>
      <c r="N24" s="248"/>
      <c r="O24" s="248"/>
      <c r="P24" s="248"/>
      <c r="Q24" s="248"/>
      <c r="R24" s="248"/>
      <c r="S24" s="248"/>
      <c r="T24" s="248"/>
      <c r="U24" s="248"/>
      <c r="V24" s="248"/>
      <c r="W24" s="248"/>
      <c r="X24" s="248"/>
      <c r="Y24" s="248"/>
      <c r="Z24" s="248"/>
      <c r="AA24" s="248"/>
    </row>
    <row r="25" spans="1:27" ht="8.25" customHeight="1" thickBot="1">
      <c r="M25" s="248"/>
      <c r="N25" s="248"/>
      <c r="O25" s="248"/>
      <c r="P25" s="248"/>
      <c r="Q25" s="248"/>
      <c r="R25" s="248"/>
      <c r="S25" s="248"/>
      <c r="T25" s="248"/>
      <c r="U25" s="248"/>
      <c r="V25" s="248"/>
      <c r="W25" s="248"/>
      <c r="X25" s="248"/>
      <c r="Y25" s="248"/>
      <c r="Z25" s="248"/>
      <c r="AA25" s="248"/>
    </row>
    <row r="26" spans="1:27" ht="15" thickTop="1" thickBot="1">
      <c r="B26" s="1" t="s">
        <v>9</v>
      </c>
      <c r="C26" s="296"/>
      <c r="D26" s="297"/>
      <c r="E26" s="298"/>
      <c r="G26" s="311" t="s">
        <v>80</v>
      </c>
      <c r="H26" s="311"/>
      <c r="I26" s="75"/>
      <c r="J26" s="76"/>
      <c r="M26" s="321" t="s">
        <v>365</v>
      </c>
      <c r="N26" s="322"/>
      <c r="O26" s="322"/>
      <c r="P26" s="322"/>
      <c r="Q26" s="322"/>
      <c r="R26" s="322"/>
      <c r="S26" s="322"/>
      <c r="T26" s="322"/>
      <c r="U26" s="322"/>
      <c r="V26" s="322"/>
      <c r="W26" s="322"/>
      <c r="X26" s="322"/>
      <c r="Y26" s="322"/>
      <c r="Z26" s="322"/>
      <c r="AA26" s="323"/>
    </row>
    <row r="27" spans="1:27" ht="11.25" customHeight="1" thickBot="1">
      <c r="B27" s="1"/>
      <c r="M27" s="324"/>
      <c r="N27" s="325"/>
      <c r="O27" s="325"/>
      <c r="P27" s="325"/>
      <c r="Q27" s="325"/>
      <c r="R27" s="325"/>
      <c r="S27" s="325"/>
      <c r="T27" s="325"/>
      <c r="U27" s="325"/>
      <c r="V27" s="325"/>
      <c r="W27" s="325"/>
      <c r="X27" s="325"/>
      <c r="Y27" s="325"/>
      <c r="Z27" s="325"/>
      <c r="AA27" s="326"/>
    </row>
    <row r="28" spans="1:27" ht="14.65" thickBot="1">
      <c r="B28" s="1" t="s">
        <v>10</v>
      </c>
      <c r="C28" s="296"/>
      <c r="D28" s="297"/>
      <c r="E28" s="298"/>
      <c r="G28" s="311" t="s">
        <v>81</v>
      </c>
      <c r="H28" s="311"/>
      <c r="I28" s="75"/>
      <c r="M28" s="324"/>
      <c r="N28" s="325"/>
      <c r="O28" s="325"/>
      <c r="P28" s="325"/>
      <c r="Q28" s="325"/>
      <c r="R28" s="325"/>
      <c r="S28" s="325"/>
      <c r="T28" s="325"/>
      <c r="U28" s="325"/>
      <c r="V28" s="325"/>
      <c r="W28" s="325"/>
      <c r="X28" s="325"/>
      <c r="Y28" s="325"/>
      <c r="Z28" s="325"/>
      <c r="AA28" s="326"/>
    </row>
    <row r="29" spans="1:27" ht="7.5" customHeight="1" thickBot="1">
      <c r="B29" s="1"/>
      <c r="M29" s="324"/>
      <c r="N29" s="325"/>
      <c r="O29" s="325"/>
      <c r="P29" s="325"/>
      <c r="Q29" s="325"/>
      <c r="R29" s="325"/>
      <c r="S29" s="325"/>
      <c r="T29" s="325"/>
      <c r="U29" s="325"/>
      <c r="V29" s="325"/>
      <c r="W29" s="325"/>
      <c r="X29" s="325"/>
      <c r="Y29" s="325"/>
      <c r="Z29" s="325"/>
      <c r="AA29" s="326"/>
    </row>
    <row r="30" spans="1:27" ht="14.65" thickBot="1">
      <c r="B30" s="1" t="s">
        <v>11</v>
      </c>
      <c r="C30" s="296"/>
      <c r="D30" s="297"/>
      <c r="E30" s="298"/>
      <c r="M30" s="327"/>
      <c r="N30" s="328"/>
      <c r="O30" s="328"/>
      <c r="P30" s="328"/>
      <c r="Q30" s="328"/>
      <c r="R30" s="328"/>
      <c r="S30" s="328"/>
      <c r="T30" s="328"/>
      <c r="U30" s="328"/>
      <c r="V30" s="328"/>
      <c r="W30" s="328"/>
      <c r="X30" s="328"/>
      <c r="Y30" s="328"/>
      <c r="Z30" s="328"/>
      <c r="AA30" s="329"/>
    </row>
    <row r="31" spans="1:27" ht="7.5" customHeight="1" thickBot="1">
      <c r="B31" s="1"/>
      <c r="M31" s="249"/>
      <c r="N31" s="249"/>
      <c r="O31" s="249"/>
      <c r="P31" s="249"/>
      <c r="Q31" s="249"/>
      <c r="R31" s="249"/>
      <c r="S31" s="249"/>
      <c r="T31" s="249"/>
      <c r="U31" s="249"/>
      <c r="V31" s="249"/>
      <c r="W31" s="249"/>
      <c r="X31" s="249"/>
      <c r="Y31" s="249"/>
      <c r="Z31" s="249"/>
      <c r="AA31" s="249"/>
    </row>
    <row r="32" spans="1:27" ht="14.65" thickBot="1">
      <c r="B32" s="1" t="s">
        <v>12</v>
      </c>
      <c r="C32" s="296"/>
      <c r="D32" s="297"/>
      <c r="E32" s="298"/>
      <c r="M32" s="249"/>
      <c r="N32" s="249"/>
      <c r="O32" s="249"/>
      <c r="P32" s="249"/>
      <c r="Q32" s="249"/>
      <c r="R32" s="249"/>
      <c r="S32" s="249"/>
      <c r="T32" s="249"/>
      <c r="U32" s="249"/>
      <c r="V32" s="249"/>
      <c r="W32" s="249"/>
      <c r="X32" s="249"/>
      <c r="Y32" s="249"/>
      <c r="Z32" s="249"/>
      <c r="AA32" s="249"/>
    </row>
    <row r="33" spans="2:27" ht="12" customHeight="1" thickBot="1">
      <c r="B33" s="1"/>
      <c r="M33" s="249"/>
      <c r="N33" s="249"/>
      <c r="O33" s="249"/>
      <c r="P33" s="249"/>
      <c r="Q33" s="249"/>
      <c r="R33" s="249"/>
      <c r="S33" s="249"/>
      <c r="T33" s="249"/>
      <c r="U33" s="249"/>
      <c r="V33" s="249"/>
      <c r="W33" s="249"/>
      <c r="X33" s="249"/>
      <c r="Y33" s="249"/>
      <c r="Z33" s="249"/>
      <c r="AA33" s="249"/>
    </row>
    <row r="34" spans="2:27" ht="14.65" thickBot="1">
      <c r="B34" s="1" t="s">
        <v>13</v>
      </c>
      <c r="C34" s="293"/>
      <c r="D34" s="294"/>
      <c r="E34" s="295"/>
      <c r="M34" s="249"/>
      <c r="N34" s="249"/>
      <c r="O34" s="249"/>
      <c r="P34" s="249"/>
      <c r="Q34" s="249"/>
      <c r="R34" s="249"/>
      <c r="S34" s="249"/>
      <c r="T34" s="249"/>
      <c r="U34" s="249"/>
      <c r="V34" s="249"/>
      <c r="W34" s="249"/>
      <c r="X34" s="249"/>
      <c r="Y34" s="249"/>
      <c r="Z34" s="249"/>
      <c r="AA34" s="249"/>
    </row>
    <row r="35" spans="2:27" ht="12.75" customHeight="1"/>
    <row r="36" spans="2:27" ht="14.65" thickBot="1"/>
    <row r="37" spans="2:27" ht="14.65" thickBot="1">
      <c r="B37" s="201" t="s">
        <v>287</v>
      </c>
      <c r="C37" s="174"/>
      <c r="D37" s="190" t="s">
        <v>286</v>
      </c>
      <c r="E37" s="190"/>
      <c r="F37" s="190"/>
      <c r="G37" s="190"/>
    </row>
    <row r="38" spans="2:27">
      <c r="M38" s="182"/>
      <c r="N38" s="182"/>
      <c r="O38" s="182"/>
      <c r="P38" s="182"/>
      <c r="Q38" s="182"/>
      <c r="R38" s="182"/>
      <c r="S38" s="182"/>
      <c r="T38" s="182"/>
      <c r="U38" s="182"/>
      <c r="V38" s="182"/>
      <c r="W38" s="182"/>
      <c r="X38" s="182"/>
      <c r="Y38" s="182"/>
      <c r="Z38" s="182"/>
      <c r="AA38" s="182"/>
    </row>
    <row r="39" spans="2:27">
      <c r="M39" s="182"/>
      <c r="N39" s="182"/>
      <c r="O39" s="182"/>
      <c r="P39" s="182"/>
      <c r="Q39" s="182"/>
      <c r="R39" s="182"/>
      <c r="S39" s="182"/>
      <c r="T39" s="182"/>
      <c r="U39" s="182"/>
      <c r="V39" s="182"/>
      <c r="W39" s="182"/>
      <c r="X39" s="182"/>
      <c r="Y39" s="182"/>
      <c r="Z39" s="182"/>
      <c r="AA39" s="182"/>
    </row>
    <row r="40" spans="2:27">
      <c r="M40" s="182"/>
      <c r="N40" s="182"/>
      <c r="O40" s="182"/>
      <c r="P40" s="182"/>
      <c r="Q40" s="182"/>
      <c r="R40" s="182"/>
      <c r="S40" s="182"/>
      <c r="T40" s="182"/>
      <c r="U40" s="182"/>
      <c r="V40" s="182"/>
      <c r="W40" s="182"/>
      <c r="X40" s="182"/>
      <c r="Y40" s="182"/>
      <c r="Z40" s="182"/>
      <c r="AA40" s="182"/>
    </row>
    <row r="55" ht="24.75" customHeight="1"/>
    <row r="56" ht="6" customHeight="1"/>
  </sheetData>
  <mergeCells count="25">
    <mergeCell ref="M21:AA23"/>
    <mergeCell ref="M26:AA30"/>
    <mergeCell ref="C5:H5"/>
    <mergeCell ref="M5:AA5"/>
    <mergeCell ref="C19:H19"/>
    <mergeCell ref="M7:AA9"/>
    <mergeCell ref="M11:AA13"/>
    <mergeCell ref="M14:AA14"/>
    <mergeCell ref="M15:AA15"/>
    <mergeCell ref="M17:AA19"/>
    <mergeCell ref="C34:E34"/>
    <mergeCell ref="C26:E26"/>
    <mergeCell ref="C28:E28"/>
    <mergeCell ref="C30:E30"/>
    <mergeCell ref="B3:K3"/>
    <mergeCell ref="C9:H9"/>
    <mergeCell ref="C32:E32"/>
    <mergeCell ref="C17:H17"/>
    <mergeCell ref="C13:H13"/>
    <mergeCell ref="C11:H11"/>
    <mergeCell ref="G26:H26"/>
    <mergeCell ref="G28:H28"/>
    <mergeCell ref="J7:L7"/>
    <mergeCell ref="C15:H15"/>
    <mergeCell ref="B24:K24"/>
  </mergeCells>
  <phoneticPr fontId="3"/>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B1:Z34"/>
  <sheetViews>
    <sheetView showGridLines="0" tabSelected="1" workbookViewId="0">
      <selection activeCell="H33" sqref="H33"/>
    </sheetView>
  </sheetViews>
  <sheetFormatPr defaultRowHeight="14.25"/>
  <cols>
    <col min="1" max="1" width="0.875" customWidth="1"/>
    <col min="2" max="2" width="11.375" customWidth="1"/>
    <col min="3" max="3" width="14.625" customWidth="1"/>
    <col min="4" max="4" width="2.875" customWidth="1"/>
    <col min="5" max="5" width="6.125" customWidth="1"/>
    <col min="6" max="6" width="3.75" customWidth="1"/>
    <col min="7" max="7" width="5.625" customWidth="1"/>
    <col min="8" max="8" width="5.125" customWidth="1"/>
    <col min="9" max="9" width="2.75" customWidth="1"/>
    <col min="10" max="10" width="5.75" customWidth="1"/>
    <col min="11" max="11" width="3.75" customWidth="1"/>
    <col min="12" max="12" width="5.875" customWidth="1"/>
    <col min="13" max="13" width="3.125" customWidth="1"/>
    <col min="14" max="14" width="6.125" customWidth="1"/>
    <col min="15" max="15" width="8.25" customWidth="1"/>
    <col min="16" max="16" width="2.375" customWidth="1"/>
    <col min="17" max="17" width="10.625" customWidth="1"/>
    <col min="18" max="18" width="12.125" customWidth="1"/>
    <col min="19" max="19" width="26.125" customWidth="1"/>
    <col min="20" max="20" width="1.5" customWidth="1"/>
    <col min="24" max="25" width="17.25" bestFit="1" customWidth="1"/>
    <col min="26" max="26" width="13.75" customWidth="1"/>
  </cols>
  <sheetData>
    <row r="1" spans="2:26" ht="3.75" customHeight="1" thickBot="1"/>
    <row r="2" spans="2:26" ht="23.25" thickBot="1">
      <c r="B2" s="366" t="s">
        <v>42</v>
      </c>
      <c r="C2" s="367"/>
      <c r="D2" s="367"/>
      <c r="E2" s="367"/>
      <c r="F2" s="367"/>
      <c r="G2" s="367"/>
      <c r="H2" s="367"/>
      <c r="I2" s="368"/>
      <c r="J2" s="368"/>
      <c r="K2" s="368"/>
      <c r="L2" s="368"/>
      <c r="M2" s="368"/>
      <c r="N2" s="368"/>
      <c r="O2" s="369"/>
    </row>
    <row r="3" spans="2:26" ht="6.75" customHeight="1" thickBot="1"/>
    <row r="4" spans="2:26" ht="20" customHeight="1" thickTop="1" thickBot="1">
      <c r="B4" s="1" t="s">
        <v>2</v>
      </c>
      <c r="C4" s="57"/>
      <c r="D4" t="s">
        <v>0</v>
      </c>
      <c r="E4" s="57"/>
      <c r="F4" t="s">
        <v>1</v>
      </c>
      <c r="G4" s="57"/>
      <c r="H4" t="s">
        <v>3</v>
      </c>
      <c r="Q4" s="16"/>
      <c r="V4" s="410" t="s">
        <v>366</v>
      </c>
      <c r="W4" s="411"/>
      <c r="X4" s="411"/>
      <c r="Y4" s="411"/>
      <c r="Z4" s="412"/>
    </row>
    <row r="5" spans="2:26" ht="4.5" customHeight="1" thickBot="1">
      <c r="B5" s="1"/>
      <c r="J5" s="311"/>
      <c r="K5" s="311"/>
      <c r="L5" s="311"/>
      <c r="Q5" s="16"/>
      <c r="X5" s="3"/>
      <c r="Y5" s="3"/>
    </row>
    <row r="6" spans="2:26" ht="20" customHeight="1" thickTop="1" thickBot="1">
      <c r="B6" s="1" t="s">
        <v>370</v>
      </c>
      <c r="C6" s="296"/>
      <c r="D6" s="303"/>
      <c r="E6" s="303"/>
      <c r="F6" s="303"/>
      <c r="G6" s="303"/>
      <c r="H6" s="304"/>
      <c r="S6" s="337"/>
      <c r="T6" s="337"/>
      <c r="U6" s="248"/>
      <c r="V6" s="410" t="s">
        <v>367</v>
      </c>
      <c r="W6" s="411"/>
      <c r="X6" s="411"/>
      <c r="Y6" s="411"/>
      <c r="Z6" s="412"/>
    </row>
    <row r="7" spans="2:26" ht="5.25" customHeight="1" thickBot="1">
      <c r="B7" s="1"/>
      <c r="V7" s="19"/>
      <c r="W7" s="19"/>
      <c r="X7" s="19"/>
      <c r="Y7" s="19"/>
      <c r="Z7" s="19"/>
    </row>
    <row r="8" spans="2:26" ht="20" customHeight="1" thickTop="1" thickBot="1">
      <c r="B8" s="1" t="s">
        <v>91</v>
      </c>
      <c r="C8" s="296"/>
      <c r="D8" s="303"/>
      <c r="E8" s="303"/>
      <c r="F8" s="303"/>
      <c r="G8" s="303"/>
      <c r="H8" s="304"/>
      <c r="Q8" s="16"/>
      <c r="V8" s="410" t="s">
        <v>387</v>
      </c>
      <c r="W8" s="411"/>
      <c r="X8" s="411"/>
      <c r="Y8" s="411"/>
      <c r="Z8" s="412"/>
    </row>
    <row r="9" spans="2:26" ht="5.25" customHeight="1" thickBot="1">
      <c r="B9" s="1"/>
      <c r="Q9" s="16"/>
      <c r="V9" s="19"/>
      <c r="W9" s="19"/>
      <c r="X9" s="268"/>
      <c r="Y9" s="268"/>
      <c r="Z9" s="19"/>
    </row>
    <row r="10" spans="2:26" ht="20" customHeight="1" thickTop="1" thickBot="1">
      <c r="B10" s="1" t="s">
        <v>271</v>
      </c>
      <c r="C10" s="293"/>
      <c r="D10" s="301"/>
      <c r="E10" s="302"/>
      <c r="G10" s="16"/>
      <c r="V10" s="410" t="s">
        <v>368</v>
      </c>
      <c r="W10" s="411"/>
      <c r="X10" s="411"/>
      <c r="Y10" s="411"/>
      <c r="Z10" s="412"/>
    </row>
    <row r="11" spans="2:26" ht="7.9" customHeight="1" thickBot="1">
      <c r="B11" s="1"/>
      <c r="G11" s="16"/>
      <c r="Q11" s="16"/>
      <c r="V11" s="19"/>
      <c r="W11" s="19"/>
      <c r="X11" s="268"/>
      <c r="Y11" s="268"/>
      <c r="Z11" s="19"/>
    </row>
    <row r="12" spans="2:26" ht="20" customHeight="1" thickTop="1" thickBot="1">
      <c r="B12" s="1" t="s">
        <v>374</v>
      </c>
      <c r="C12" s="57"/>
      <c r="Q12" s="16"/>
      <c r="V12" s="410" t="s">
        <v>369</v>
      </c>
      <c r="W12" s="411"/>
      <c r="X12" s="411"/>
      <c r="Y12" s="411"/>
      <c r="Z12" s="412"/>
    </row>
    <row r="13" spans="2:26" ht="5.25" customHeight="1" thickBot="1">
      <c r="B13" s="1"/>
      <c r="Q13" s="16"/>
      <c r="V13" s="19"/>
      <c r="W13" s="19"/>
      <c r="X13" s="268"/>
      <c r="Y13" s="268"/>
      <c r="Z13" s="19"/>
    </row>
    <row r="14" spans="2:26" ht="20" customHeight="1" thickTop="1" thickBot="1">
      <c r="B14" s="1" t="s">
        <v>375</v>
      </c>
      <c r="C14" s="57"/>
      <c r="D14" t="s">
        <v>0</v>
      </c>
      <c r="E14" s="57"/>
      <c r="F14" t="s">
        <v>1</v>
      </c>
      <c r="G14" s="57"/>
      <c r="H14" t="s">
        <v>3</v>
      </c>
      <c r="I14" t="s">
        <v>22</v>
      </c>
      <c r="J14" s="57"/>
      <c r="K14" t="s">
        <v>0</v>
      </c>
      <c r="L14" s="57"/>
      <c r="M14" t="s">
        <v>1</v>
      </c>
      <c r="N14" s="57"/>
      <c r="O14" t="s">
        <v>3</v>
      </c>
      <c r="Q14" s="16"/>
      <c r="V14" s="410" t="s">
        <v>388</v>
      </c>
      <c r="W14" s="411"/>
      <c r="X14" s="411"/>
      <c r="Y14" s="411"/>
      <c r="Z14" s="412"/>
    </row>
    <row r="15" spans="2:26" ht="8.25" customHeight="1" thickBot="1">
      <c r="B15" s="1"/>
      <c r="Q15" s="16"/>
      <c r="V15" s="19"/>
      <c r="W15" s="19"/>
      <c r="X15" s="268"/>
      <c r="Y15" s="268"/>
      <c r="Z15" s="19"/>
    </row>
    <row r="16" spans="2:26" ht="20" customHeight="1" thickTop="1" thickBot="1">
      <c r="B16" s="1" t="s">
        <v>97</v>
      </c>
      <c r="C16" s="251"/>
      <c r="D16" s="250"/>
      <c r="E16" s="250"/>
      <c r="F16" s="250"/>
      <c r="V16" s="410" t="s">
        <v>389</v>
      </c>
      <c r="W16" s="411"/>
      <c r="X16" s="411"/>
      <c r="Y16" s="411"/>
      <c r="Z16" s="412"/>
    </row>
    <row r="17" spans="2:26" ht="6" customHeight="1" thickTop="1">
      <c r="B17" s="1"/>
      <c r="J17" s="182"/>
      <c r="K17" s="182"/>
      <c r="L17" s="182"/>
      <c r="Q17" s="16"/>
      <c r="V17" s="19"/>
      <c r="W17" s="19"/>
      <c r="X17" s="268"/>
      <c r="Y17" s="268"/>
      <c r="Z17" s="19"/>
    </row>
    <row r="18" spans="2:26" ht="16.149999999999999">
      <c r="B18" s="1"/>
      <c r="J18" s="182"/>
      <c r="K18" s="182"/>
      <c r="L18" s="182"/>
      <c r="V18" s="423"/>
      <c r="W18" s="423"/>
      <c r="X18" s="423"/>
      <c r="Y18" s="423"/>
      <c r="Z18" s="423"/>
    </row>
    <row r="19" spans="2:26" ht="7.5" customHeight="1" thickBot="1">
      <c r="B19" s="1"/>
      <c r="V19" s="19"/>
      <c r="W19" s="19"/>
      <c r="X19" s="19"/>
      <c r="Y19" s="19"/>
      <c r="Z19" s="19"/>
    </row>
    <row r="20" spans="2:26" ht="24" customHeight="1" thickTop="1" thickBot="1">
      <c r="B20" s="370" t="s">
        <v>277</v>
      </c>
      <c r="C20" s="371"/>
      <c r="D20" s="371"/>
      <c r="E20" s="371"/>
      <c r="F20" s="368"/>
      <c r="G20" s="368"/>
      <c r="H20" s="368"/>
      <c r="I20" s="368"/>
      <c r="J20" s="368"/>
      <c r="K20" s="368"/>
      <c r="L20" s="368"/>
      <c r="M20" s="368"/>
      <c r="N20" s="368"/>
      <c r="O20" s="369"/>
      <c r="Q20" t="s">
        <v>17</v>
      </c>
      <c r="R20" s="252">
        <v>10</v>
      </c>
      <c r="S20" t="s">
        <v>18</v>
      </c>
      <c r="V20" s="424" t="s">
        <v>386</v>
      </c>
      <c r="W20" s="425"/>
      <c r="X20" s="425"/>
      <c r="Y20" s="425"/>
      <c r="Z20" s="426"/>
    </row>
    <row r="21" spans="2:26" ht="6.75" customHeight="1">
      <c r="V21" s="19"/>
      <c r="W21" s="19"/>
      <c r="X21" s="19"/>
      <c r="Y21" s="19"/>
      <c r="Z21" s="19"/>
    </row>
    <row r="22" spans="2:26" ht="16.5" thickBot="1">
      <c r="V22" s="19"/>
      <c r="W22" s="19"/>
      <c r="X22" s="19"/>
      <c r="Y22" s="19"/>
      <c r="Z22" s="19"/>
    </row>
    <row r="23" spans="2:26">
      <c r="B23" s="413"/>
      <c r="C23" s="414"/>
      <c r="D23" s="349" t="s">
        <v>390</v>
      </c>
      <c r="E23" s="353"/>
      <c r="F23" s="350"/>
      <c r="G23" s="349" t="s">
        <v>15</v>
      </c>
      <c r="H23" s="350"/>
      <c r="I23" s="349" t="s">
        <v>53</v>
      </c>
      <c r="J23" s="350"/>
      <c r="K23" s="349" t="s">
        <v>284</v>
      </c>
      <c r="L23" s="353"/>
      <c r="M23" s="353"/>
      <c r="N23" s="349" t="str">
        <f>"消費税"&amp;"("&amp;R20&amp;"%"&amp;")"</f>
        <v>消費税(10%)</v>
      </c>
      <c r="O23" s="350"/>
      <c r="P23" s="353" t="s">
        <v>54</v>
      </c>
      <c r="Q23" s="350"/>
      <c r="R23" s="357" t="s">
        <v>64</v>
      </c>
      <c r="S23" s="358"/>
      <c r="V23" s="423"/>
      <c r="W23" s="423"/>
      <c r="X23" s="423"/>
      <c r="Y23" s="423"/>
      <c r="Z23" s="423"/>
    </row>
    <row r="24" spans="2:26" ht="14.65" thickBot="1">
      <c r="B24" s="415"/>
      <c r="C24" s="416"/>
      <c r="D24" s="351"/>
      <c r="E24" s="354"/>
      <c r="F24" s="352"/>
      <c r="G24" s="351"/>
      <c r="H24" s="352"/>
      <c r="I24" s="351"/>
      <c r="J24" s="352"/>
      <c r="K24" s="351"/>
      <c r="L24" s="354"/>
      <c r="M24" s="354"/>
      <c r="N24" s="351"/>
      <c r="O24" s="352"/>
      <c r="P24" s="354"/>
      <c r="Q24" s="352"/>
      <c r="R24" s="351"/>
      <c r="S24" s="359"/>
      <c r="V24" s="423"/>
      <c r="W24" s="423"/>
      <c r="X24" s="423"/>
      <c r="Y24" s="423"/>
      <c r="Z24" s="423"/>
    </row>
    <row r="25" spans="2:26" ht="25.05" customHeight="1">
      <c r="B25" s="36"/>
      <c r="C25" s="23" t="s">
        <v>376</v>
      </c>
      <c r="D25" s="419"/>
      <c r="E25" s="419"/>
      <c r="F25" s="419"/>
      <c r="G25" s="417"/>
      <c r="H25" s="418"/>
      <c r="I25" s="364"/>
      <c r="J25" s="365"/>
      <c r="K25" s="345" t="str">
        <f>IF(D25="","",D25)</f>
        <v/>
      </c>
      <c r="L25" s="346"/>
      <c r="M25" s="347"/>
      <c r="N25" s="348" t="str">
        <f>IF(D25&gt;0,ROUND(K25*$R$20/100,0),"")</f>
        <v/>
      </c>
      <c r="O25" s="348"/>
      <c r="P25" s="345" t="str">
        <f>IF(D25&gt;0,K25+N25,"")</f>
        <v/>
      </c>
      <c r="Q25" s="347"/>
      <c r="R25" s="360"/>
      <c r="S25" s="361"/>
      <c r="V25" s="427" t="s">
        <v>391</v>
      </c>
      <c r="W25" s="428"/>
      <c r="X25" s="428"/>
      <c r="Y25" s="428"/>
      <c r="Z25" s="429"/>
    </row>
    <row r="26" spans="2:26" ht="25.05" customHeight="1" thickBot="1">
      <c r="B26" s="30"/>
      <c r="C26" s="20" t="s">
        <v>273</v>
      </c>
      <c r="D26" s="419"/>
      <c r="E26" s="419"/>
      <c r="F26" s="419"/>
      <c r="G26" s="382"/>
      <c r="H26" s="383"/>
      <c r="I26" s="362"/>
      <c r="J26" s="363"/>
      <c r="K26" s="345" t="str">
        <f>IF(D26&gt;0,D26,"")</f>
        <v/>
      </c>
      <c r="L26" s="346"/>
      <c r="M26" s="347"/>
      <c r="N26" s="348" t="str">
        <f>IF(D26&lt;&gt;0,ROUND(K26*$R$20/100,0),"")</f>
        <v/>
      </c>
      <c r="O26" s="348"/>
      <c r="P26" s="345" t="str">
        <f>IF(D26&lt;&gt;0,K26+N26,"")</f>
        <v/>
      </c>
      <c r="Q26" s="347"/>
      <c r="R26" s="355" t="s">
        <v>69</v>
      </c>
      <c r="S26" s="356"/>
      <c r="V26" s="430" t="s">
        <v>392</v>
      </c>
      <c r="W26" s="431"/>
      <c r="X26" s="431"/>
      <c r="Y26" s="431"/>
      <c r="Z26" s="432"/>
    </row>
    <row r="27" spans="2:26" ht="25.05" customHeight="1">
      <c r="B27" s="30"/>
      <c r="C27" s="20" t="s">
        <v>54</v>
      </c>
      <c r="D27" s="389" t="str">
        <f>IF(D25+D26&gt;0,D25+D26,"")</f>
        <v/>
      </c>
      <c r="E27" s="377"/>
      <c r="F27" s="378"/>
      <c r="G27" s="408"/>
      <c r="H27" s="409"/>
      <c r="I27" s="390"/>
      <c r="J27" s="391"/>
      <c r="K27" s="345" t="str">
        <f>IF(D27&lt;&gt;0,D27,"")</f>
        <v/>
      </c>
      <c r="L27" s="346"/>
      <c r="M27" s="347"/>
      <c r="N27" s="348" t="str">
        <f>IF(D25+D26&gt;0,ROUND(K27*$R$20/100,0),"")</f>
        <v/>
      </c>
      <c r="O27" s="348"/>
      <c r="P27" s="345" t="str">
        <f>IF(D25+D26&gt;0,K27+N27,"")</f>
        <v/>
      </c>
      <c r="Q27" s="347"/>
      <c r="R27" s="355" t="s">
        <v>69</v>
      </c>
      <c r="S27" s="356"/>
      <c r="V27" s="269"/>
      <c r="W27" s="269"/>
      <c r="X27" s="269"/>
      <c r="Y27" s="269"/>
      <c r="Z27" s="269"/>
    </row>
    <row r="28" spans="2:26" ht="25.05" customHeight="1" thickBot="1">
      <c r="B28" s="31" t="s">
        <v>57</v>
      </c>
      <c r="C28" s="20" t="s">
        <v>67</v>
      </c>
      <c r="D28" s="389" t="str">
        <f>IF(D29+D30&gt;0,D29+D30,"")</f>
        <v/>
      </c>
      <c r="E28" s="377"/>
      <c r="F28" s="378"/>
      <c r="G28" s="382" t="str">
        <f>IF(請求データ入力!$G$25&lt;&gt;0,請求データ入力!$G$25,"")</f>
        <v/>
      </c>
      <c r="H28" s="383"/>
      <c r="I28" s="390" t="str">
        <f>IF(請求データ入力!$I$25&lt;&gt;0,請求データ入力!$I$25,"")</f>
        <v/>
      </c>
      <c r="J28" s="391"/>
      <c r="K28" s="376" t="str">
        <f>IF(D28&lt;&gt;0,D28,"")</f>
        <v/>
      </c>
      <c r="L28" s="377"/>
      <c r="M28" s="378"/>
      <c r="N28" s="422" t="str">
        <f>IF(D29+D30&gt;0,ROUND(K28*$R$20/100,0),"")</f>
        <v/>
      </c>
      <c r="O28" s="422"/>
      <c r="P28" s="376" t="str">
        <f>IF(D29+D30&gt;0,K28+N28,"")</f>
        <v/>
      </c>
      <c r="Q28" s="378"/>
      <c r="R28" s="355" t="s">
        <v>69</v>
      </c>
      <c r="S28" s="356"/>
      <c r="V28" s="19"/>
      <c r="W28" s="19"/>
      <c r="X28" s="19"/>
      <c r="Y28" s="19"/>
      <c r="Z28" s="19"/>
    </row>
    <row r="29" spans="2:26" ht="25.05" customHeight="1" thickBot="1">
      <c r="B29" s="32" t="s">
        <v>58</v>
      </c>
      <c r="C29" s="25" t="s">
        <v>92</v>
      </c>
      <c r="D29" s="396"/>
      <c r="E29" s="397"/>
      <c r="F29" s="398"/>
      <c r="G29" s="406" t="str">
        <f>IF(請求データ入力!$G$25&lt;&gt;0,請求データ入力!$G$25,"")</f>
        <v/>
      </c>
      <c r="H29" s="407"/>
      <c r="I29" s="404" t="str">
        <f>IF(請求データ入力!$I$25&lt;&gt;0,請求データ入力!$I$25,"")</f>
        <v/>
      </c>
      <c r="J29" s="405"/>
      <c r="K29" s="345" t="str">
        <f>IF(D29&gt;0,D29,"")</f>
        <v/>
      </c>
      <c r="L29" s="346"/>
      <c r="M29" s="347"/>
      <c r="N29" s="348" t="str">
        <f>IF(D29&gt;0,ROUND(K29*$R$20/100,0),"")</f>
        <v/>
      </c>
      <c r="O29" s="348"/>
      <c r="P29" s="345" t="str">
        <f>IF(D29&gt;0,K29+N29,"")</f>
        <v/>
      </c>
      <c r="Q29" s="347"/>
      <c r="R29" s="402" t="s">
        <v>69</v>
      </c>
      <c r="S29" s="403"/>
      <c r="V29" s="427" t="s">
        <v>393</v>
      </c>
      <c r="W29" s="428"/>
      <c r="X29" s="428"/>
      <c r="Y29" s="428"/>
      <c r="Z29" s="429"/>
    </row>
    <row r="30" spans="2:26" ht="25.05" customHeight="1" thickTop="1" thickBot="1">
      <c r="B30" s="33" t="s">
        <v>59</v>
      </c>
      <c r="C30" s="24" t="s">
        <v>93</v>
      </c>
      <c r="D30" s="399"/>
      <c r="E30" s="399"/>
      <c r="F30" s="399"/>
      <c r="G30" s="400" t="str">
        <f>IF(請求データ入力!$G$25&lt;&gt;0,請求データ入力!$G$25,"")</f>
        <v/>
      </c>
      <c r="H30" s="401"/>
      <c r="I30" s="394" t="str">
        <f>IF(請求データ入力!$I$25&lt;&gt;0,請求データ入力!$I$25,"")</f>
        <v/>
      </c>
      <c r="J30" s="395"/>
      <c r="K30" s="384" t="str">
        <f>IF(D30&gt;0,D30,"")</f>
        <v/>
      </c>
      <c r="L30" s="385"/>
      <c r="M30" s="386"/>
      <c r="N30" s="387" t="str">
        <f>IF(D30&gt;0,ROUND(K30*$R$20/100,0),"")</f>
        <v/>
      </c>
      <c r="O30" s="387"/>
      <c r="P30" s="385" t="str">
        <f>IF(D30&gt;0,K30+N30,"")</f>
        <v/>
      </c>
      <c r="Q30" s="386"/>
      <c r="R30" s="392" t="str">
        <f>IF(R25="","",R25)</f>
        <v/>
      </c>
      <c r="S30" s="393"/>
      <c r="T30" s="56"/>
      <c r="V30" s="430" t="s">
        <v>394</v>
      </c>
      <c r="W30" s="431"/>
      <c r="X30" s="431"/>
      <c r="Y30" s="431"/>
      <c r="Z30" s="432"/>
    </row>
    <row r="31" spans="2:26" ht="25.05" customHeight="1" thickTop="1" thickBot="1">
      <c r="B31" s="34" t="s">
        <v>60</v>
      </c>
      <c r="C31" s="35" t="s">
        <v>56</v>
      </c>
      <c r="D31" s="379" t="str">
        <f>IF(D27="","",D27-D28)</f>
        <v/>
      </c>
      <c r="E31" s="380"/>
      <c r="F31" s="381"/>
      <c r="G31" s="372" t="str">
        <f>IF(請求データ入力!$G$25&lt;&gt;0,請求データ入力!$G$25,"")</f>
        <v/>
      </c>
      <c r="H31" s="373"/>
      <c r="I31" s="372" t="str">
        <f>IF(請求データ入力!$I$25&lt;&gt;0,請求データ入力!$I$25,"")</f>
        <v/>
      </c>
      <c r="J31" s="373"/>
      <c r="K31" s="374" t="str">
        <f>IF($D$25+$D$26&gt;0,K27-K28,"")</f>
        <v/>
      </c>
      <c r="L31" s="375"/>
      <c r="M31" s="388"/>
      <c r="N31" s="374" t="str">
        <f>IF($D$25+$D$26&gt;0,N27-N28,"")</f>
        <v/>
      </c>
      <c r="O31" s="375"/>
      <c r="P31" s="374" t="str">
        <f>IF($D$25+$D$26&gt;0,P27-P28,"")</f>
        <v/>
      </c>
      <c r="Q31" s="375"/>
      <c r="R31" s="420" t="s">
        <v>69</v>
      </c>
      <c r="S31" s="421"/>
    </row>
    <row r="32" spans="2:26">
      <c r="I32" s="16"/>
      <c r="V32" s="337"/>
      <c r="W32" s="337"/>
      <c r="X32" s="337"/>
      <c r="Y32" s="337"/>
      <c r="Z32" s="337"/>
    </row>
    <row r="33" spans="2:7" ht="14.65" thickBot="1"/>
    <row r="34" spans="2:7" ht="25.05" customHeight="1" thickBot="1">
      <c r="B34" s="201" t="s">
        <v>287</v>
      </c>
      <c r="C34" s="174"/>
      <c r="D34" s="190" t="s">
        <v>286</v>
      </c>
      <c r="E34" s="190"/>
      <c r="F34" s="190"/>
      <c r="G34" s="190"/>
    </row>
  </sheetData>
  <mergeCells count="79">
    <mergeCell ref="V32:Z32"/>
    <mergeCell ref="C6:H6"/>
    <mergeCell ref="S6:T6"/>
    <mergeCell ref="R31:S31"/>
    <mergeCell ref="N28:O28"/>
    <mergeCell ref="P28:Q28"/>
    <mergeCell ref="R27:S27"/>
    <mergeCell ref="G26:H26"/>
    <mergeCell ref="V18:Z18"/>
    <mergeCell ref="D26:F26"/>
    <mergeCell ref="V20:Z20"/>
    <mergeCell ref="V23:Z24"/>
    <mergeCell ref="V25:Z25"/>
    <mergeCell ref="V26:Z26"/>
    <mergeCell ref="V29:Z29"/>
    <mergeCell ref="V30:Z30"/>
    <mergeCell ref="G27:H27"/>
    <mergeCell ref="P27:Q27"/>
    <mergeCell ref="D28:F28"/>
    <mergeCell ref="V4:Z4"/>
    <mergeCell ref="V8:Z8"/>
    <mergeCell ref="V10:Z10"/>
    <mergeCell ref="V12:Z12"/>
    <mergeCell ref="V14:Z14"/>
    <mergeCell ref="V16:Z16"/>
    <mergeCell ref="V6:Z6"/>
    <mergeCell ref="D23:F24"/>
    <mergeCell ref="C8:H8"/>
    <mergeCell ref="B23:C24"/>
    <mergeCell ref="G25:H25"/>
    <mergeCell ref="C10:E10"/>
    <mergeCell ref="D25:F25"/>
    <mergeCell ref="R30:S30"/>
    <mergeCell ref="N31:O31"/>
    <mergeCell ref="I30:J30"/>
    <mergeCell ref="R28:S28"/>
    <mergeCell ref="D29:F29"/>
    <mergeCell ref="D30:F30"/>
    <mergeCell ref="G30:H30"/>
    <mergeCell ref="R29:S29"/>
    <mergeCell ref="P30:Q30"/>
    <mergeCell ref="I29:J29"/>
    <mergeCell ref="K29:M29"/>
    <mergeCell ref="G29:H29"/>
    <mergeCell ref="I28:J28"/>
    <mergeCell ref="B2:O2"/>
    <mergeCell ref="B20:O20"/>
    <mergeCell ref="J5:L5"/>
    <mergeCell ref="I31:J31"/>
    <mergeCell ref="P31:Q31"/>
    <mergeCell ref="K28:M28"/>
    <mergeCell ref="N29:O29"/>
    <mergeCell ref="P29:Q29"/>
    <mergeCell ref="D31:F31"/>
    <mergeCell ref="G28:H28"/>
    <mergeCell ref="G31:H31"/>
    <mergeCell ref="K30:M30"/>
    <mergeCell ref="N30:O30"/>
    <mergeCell ref="K31:M31"/>
    <mergeCell ref="D27:F27"/>
    <mergeCell ref="I27:J27"/>
    <mergeCell ref="G23:H24"/>
    <mergeCell ref="P23:Q24"/>
    <mergeCell ref="K23:M24"/>
    <mergeCell ref="P26:Q26"/>
    <mergeCell ref="R26:S26"/>
    <mergeCell ref="K26:M26"/>
    <mergeCell ref="N26:O26"/>
    <mergeCell ref="R23:S24"/>
    <mergeCell ref="P25:Q25"/>
    <mergeCell ref="R25:S25"/>
    <mergeCell ref="I26:J26"/>
    <mergeCell ref="I23:J24"/>
    <mergeCell ref="I25:J25"/>
    <mergeCell ref="K27:M27"/>
    <mergeCell ref="N27:O27"/>
    <mergeCell ref="K25:M25"/>
    <mergeCell ref="N25:O25"/>
    <mergeCell ref="N23:O24"/>
  </mergeCells>
  <phoneticPr fontId="3"/>
  <dataValidations count="2">
    <dataValidation type="list" allowBlank="1" showInputMessage="1" showErrorMessage="1" sqref="C6:H6" xr:uid="{00000000-0002-0000-0200-000000000000}">
      <formula1>"   ,東北支店,関越支店,東京支店,関西支店,中部事業所,中四国支店,九州支店,北海道事業所,シールド事業部,　　　,基礎事業部,工事本部,開発本部,芝山工場,MI事業部,"</formula1>
    </dataValidation>
    <dataValidation type="list" allowBlank="1" showInputMessage="1" showErrorMessage="1" sqref="I25:J31" xr:uid="{00000000-0002-0000-0200-000001000000}">
      <formula1>"式,本,㎥,m,         ,箇所,"</formula1>
    </dataValidation>
  </dataValidations>
  <pageMargins left="0.25" right="0.25" top="0.75" bottom="0.75" header="0.3" footer="0.3"/>
  <pageSetup paperSize="9" scale="9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B1:AX112"/>
  <sheetViews>
    <sheetView showGridLines="0" showZeros="0" topLeftCell="A64" zoomScale="68" workbookViewId="0">
      <selection activeCell="M21" sqref="M21"/>
    </sheetView>
  </sheetViews>
  <sheetFormatPr defaultRowHeight="14.25"/>
  <cols>
    <col min="1" max="1" width="1.25" customWidth="1"/>
    <col min="2" max="6" width="9.0625" customWidth="1"/>
    <col min="7" max="7" width="5.5625" customWidth="1"/>
    <col min="8" max="8" width="7.1875" customWidth="1"/>
    <col min="9" max="9" width="4" customWidth="1"/>
    <col min="10" max="10" width="17.125" customWidth="1"/>
    <col min="11" max="11" width="14.75" customWidth="1"/>
    <col min="12" max="12" width="10.875" customWidth="1"/>
    <col min="13" max="13" width="8.0625" customWidth="1"/>
    <col min="14" max="14" width="5.5" customWidth="1"/>
    <col min="15" max="15" width="7.75" customWidth="1"/>
    <col min="16" max="16" width="2.25" customWidth="1"/>
    <col min="17" max="18" width="6.875" customWidth="1"/>
    <col min="19" max="19" width="11.6875" customWidth="1"/>
    <col min="20" max="20" width="7.8125" customWidth="1"/>
    <col min="21" max="21" width="8.25" customWidth="1"/>
    <col min="22" max="22" width="7" customWidth="1"/>
  </cols>
  <sheetData>
    <row r="1" spans="2:22" ht="4.5" customHeight="1"/>
    <row r="2" spans="2:22" ht="17.25" customHeight="1">
      <c r="B2" s="19" t="s">
        <v>19</v>
      </c>
      <c r="G2" s="449" t="s">
        <v>66</v>
      </c>
      <c r="H2" s="440"/>
      <c r="I2" s="440"/>
      <c r="J2" s="440"/>
      <c r="K2" s="485" t="str">
        <f>請求データ入力!C4&amp;"年"</f>
        <v>年</v>
      </c>
      <c r="L2" s="485">
        <f>請求データ入力!E4</f>
        <v>0</v>
      </c>
      <c r="M2" s="486" t="s">
        <v>36</v>
      </c>
      <c r="N2" s="487"/>
      <c r="R2" s="531" t="str">
        <f>初期入力!B5</f>
        <v>登録番号</v>
      </c>
      <c r="S2" s="531"/>
      <c r="T2" s="532">
        <f>初期入力!C5</f>
        <v>0</v>
      </c>
      <c r="U2" s="532"/>
      <c r="V2" s="532"/>
    </row>
    <row r="3" spans="2:22" ht="19.5" customHeight="1">
      <c r="B3" s="7"/>
      <c r="G3" s="440"/>
      <c r="H3" s="440"/>
      <c r="I3" s="440"/>
      <c r="J3" s="440"/>
      <c r="K3" s="485"/>
      <c r="L3" s="485"/>
      <c r="M3" s="487"/>
      <c r="N3" s="487"/>
      <c r="S3" s="528" t="str">
        <f>請求データ入力!C4&amp;"年"&amp;請求データ入力!E4&amp;"月"&amp;請求データ入力!G4&amp;"日"</f>
        <v>年月日</v>
      </c>
      <c r="T3" s="528"/>
      <c r="U3" s="528"/>
      <c r="V3" s="528"/>
    </row>
    <row r="4" spans="2:22" ht="15.75" customHeight="1">
      <c r="B4" s="7"/>
      <c r="J4" s="8"/>
      <c r="K4" s="8"/>
      <c r="L4" s="8"/>
      <c r="M4" s="9"/>
      <c r="N4" s="9"/>
      <c r="O4" s="10"/>
      <c r="P4" s="8"/>
    </row>
    <row r="5" spans="2:22" ht="18.75">
      <c r="B5" s="451" t="s">
        <v>20</v>
      </c>
      <c r="C5" s="451"/>
      <c r="D5" s="451"/>
      <c r="E5" s="451"/>
      <c r="F5" s="451"/>
      <c r="G5" s="451"/>
      <c r="K5" s="311"/>
      <c r="L5" s="311"/>
      <c r="M5" s="311"/>
      <c r="N5" s="529" t="s">
        <v>24</v>
      </c>
      <c r="O5" s="311"/>
      <c r="Q5" s="13">
        <f>初期入力!$C$7</f>
        <v>0</v>
      </c>
      <c r="R5" s="13" t="s">
        <v>25</v>
      </c>
      <c r="S5" s="87">
        <f>初期入力!$E$7</f>
        <v>0</v>
      </c>
      <c r="T5" s="13"/>
      <c r="U5" s="13"/>
      <c r="V5" s="13"/>
    </row>
    <row r="6" spans="2:22" ht="23.25" customHeight="1">
      <c r="B6" s="489">
        <f>請求データ入力!C6</f>
        <v>0</v>
      </c>
      <c r="C6" s="489"/>
      <c r="D6" s="489"/>
      <c r="E6" s="489"/>
      <c r="F6" s="489"/>
      <c r="G6" s="489"/>
      <c r="H6" s="450" t="s">
        <v>21</v>
      </c>
      <c r="J6" s="11"/>
      <c r="K6" s="11"/>
      <c r="L6" s="11"/>
      <c r="M6" s="12"/>
      <c r="N6" s="441" t="s">
        <v>5</v>
      </c>
      <c r="O6" s="442"/>
      <c r="Q6" s="525">
        <f>初期入力!$C$9</f>
        <v>0</v>
      </c>
      <c r="R6" s="526"/>
      <c r="S6" s="526"/>
      <c r="T6" s="526"/>
      <c r="U6" s="526"/>
      <c r="V6" s="526"/>
    </row>
    <row r="7" spans="2:22" ht="19.05" customHeight="1">
      <c r="B7" s="488">
        <f>請求データ入力!$C$8</f>
        <v>0</v>
      </c>
      <c r="C7" s="488"/>
      <c r="D7" s="488"/>
      <c r="E7" s="488"/>
      <c r="F7" s="488"/>
      <c r="G7" s="488"/>
      <c r="H7" s="450"/>
      <c r="N7" s="516" t="s">
        <v>26</v>
      </c>
      <c r="O7" s="440"/>
      <c r="Q7" s="530">
        <f>初期入力!$C$11</f>
        <v>0</v>
      </c>
      <c r="R7" s="530" ph="1"/>
      <c r="S7" s="530" ph="1"/>
      <c r="T7" s="530" ph="1"/>
      <c r="U7" s="71"/>
      <c r="V7" s="72"/>
    </row>
    <row r="8" spans="2:22" ht="21.75" customHeight="1">
      <c r="B8" s="442" t="str">
        <f>"（工事担当者　"&amp;請求データ入力!$C$12&amp;"　様）"</f>
        <v>（工事担当者　　様）</v>
      </c>
      <c r="C8" s="442"/>
      <c r="D8" s="442"/>
      <c r="E8" s="442"/>
      <c r="F8" s="442"/>
      <c r="G8" s="442"/>
      <c r="N8" s="517" t="s">
        <v>6</v>
      </c>
      <c r="O8" s="440"/>
      <c r="Q8" s="451">
        <f>初期入力!$C$13</f>
        <v>0</v>
      </c>
      <c r="R8" s="451" ph="1"/>
      <c r="S8" s="451" ph="1"/>
      <c r="T8" s="451" ph="1"/>
      <c r="U8" s="456"/>
      <c r="V8" s="73" t="s">
        <v>79</v>
      </c>
    </row>
    <row r="9" spans="2:22" ht="21.75" customHeight="1">
      <c r="B9" s="5" t="s">
        <v>23</v>
      </c>
      <c r="C9" s="311" t="str">
        <f>IF(請求データ入力!C14="","",請求データ入力!C14&amp;"年"&amp;請求データ入力!E14&amp;"月"&amp;請求データ入力!G14&amp;"日")</f>
        <v/>
      </c>
      <c r="D9" s="311"/>
      <c r="E9" s="6" t="s">
        <v>35</v>
      </c>
      <c r="F9" s="457" t="str">
        <f>IF(請求データ入力!J14="","",請求データ入力!J14&amp;"年"&amp;請求データ入力!L14&amp;"月"&amp;請求データ入力!N14&amp;"日")</f>
        <v/>
      </c>
      <c r="G9" s="457"/>
      <c r="H9" s="282"/>
      <c r="N9" s="440"/>
      <c r="O9" s="440"/>
      <c r="Q9" s="527">
        <f>初期入力!$C$15</f>
        <v>0</v>
      </c>
      <c r="R9" s="527" ph="1"/>
      <c r="S9" s="527" ph="1"/>
      <c r="T9" s="527" ph="1"/>
      <c r="U9" s="456"/>
      <c r="V9" s="72"/>
    </row>
    <row r="10" spans="2:22" ht="17.100000000000001" customHeight="1">
      <c r="C10" t="s">
        <v>33</v>
      </c>
      <c r="N10" s="441" t="s">
        <v>27</v>
      </c>
      <c r="O10" s="440"/>
      <c r="Q10" s="558">
        <f>初期入力!$C$17</f>
        <v>0</v>
      </c>
      <c r="R10" s="456"/>
      <c r="S10" s="456"/>
      <c r="T10" s="456"/>
      <c r="U10" s="456"/>
      <c r="V10" s="72"/>
    </row>
    <row r="11" spans="2:22" ht="16.5" customHeight="1">
      <c r="O11" s="15"/>
      <c r="Q11" s="468">
        <f>初期入力!$I$26</f>
        <v>0</v>
      </c>
      <c r="R11" s="469"/>
      <c r="S11" s="77"/>
      <c r="T11" s="468">
        <f>初期入力!$I$28</f>
        <v>0</v>
      </c>
      <c r="U11" s="469"/>
      <c r="V11" s="13"/>
    </row>
    <row r="12" spans="2:22" ht="17.100000000000001" customHeight="1">
      <c r="C12" s="311" t="s">
        <v>453</v>
      </c>
      <c r="D12" s="311"/>
      <c r="E12" s="311">
        <f>請求データ入力!C16</f>
        <v>0</v>
      </c>
      <c r="F12" s="311"/>
      <c r="N12" s="441" t="s">
        <v>28</v>
      </c>
      <c r="O12" s="440"/>
      <c r="Q12" s="552">
        <f>初期入力!$C$26</f>
        <v>0</v>
      </c>
      <c r="R12" s="552"/>
      <c r="S12" s="17"/>
      <c r="T12" s="552">
        <f>初期入力!$C$28</f>
        <v>0</v>
      </c>
      <c r="U12" s="552"/>
      <c r="V12" s="17"/>
    </row>
    <row r="13" spans="2:22" ht="15.95" customHeight="1">
      <c r="B13" s="190"/>
      <c r="C13" s="190"/>
      <c r="D13" s="190"/>
      <c r="E13" s="190"/>
      <c r="F13" s="190"/>
      <c r="G13" s="190"/>
      <c r="N13" s="441" t="s">
        <v>31</v>
      </c>
      <c r="O13" s="440"/>
      <c r="Q13" s="557">
        <f>初期入力!$C$30</f>
        <v>0</v>
      </c>
      <c r="R13" s="557" ph="1"/>
      <c r="S13" s="557" ph="1"/>
      <c r="T13" s="557" ph="1"/>
      <c r="U13" s="557" ph="1"/>
      <c r="V13" s="557"/>
    </row>
    <row r="14" spans="2:22" ht="15.95" customHeight="1">
      <c r="O14" s="13"/>
      <c r="Q14" s="559">
        <f>初期入力!$C$32</f>
        <v>0</v>
      </c>
      <c r="R14" s="559"/>
      <c r="S14" s="13" t="s">
        <v>32</v>
      </c>
      <c r="T14" s="439" t="str">
        <f>初期入力!$C$34&amp;"号）"</f>
        <v>号）</v>
      </c>
      <c r="U14" s="439"/>
      <c r="V14" s="439"/>
    </row>
    <row r="15" spans="2:22" ht="9.9499999999999993" customHeight="1" thickBot="1">
      <c r="P15" s="13"/>
      <c r="Q15" s="13"/>
      <c r="R15" s="13"/>
      <c r="S15" s="13"/>
      <c r="T15" s="13"/>
      <c r="U15" s="13"/>
      <c r="V15" s="13"/>
    </row>
    <row r="16" spans="2:22" ht="21" customHeight="1" thickTop="1" thickBot="1">
      <c r="B16" s="1"/>
      <c r="C16" s="1"/>
      <c r="D16" s="1"/>
      <c r="E16" s="1"/>
      <c r="F16" s="1"/>
      <c r="G16" s="1"/>
      <c r="K16" s="1"/>
      <c r="L16" s="490" t="s">
        <v>34</v>
      </c>
      <c r="M16" s="491"/>
      <c r="N16" s="494" t="s">
        <v>383</v>
      </c>
      <c r="O16" s="495"/>
      <c r="P16" s="495"/>
      <c r="Q16" s="496"/>
      <c r="R16" s="535" t="str">
        <f>請求データ入力!N23</f>
        <v>消費税(10%)</v>
      </c>
      <c r="S16" s="536"/>
      <c r="T16" s="537" t="s">
        <v>381</v>
      </c>
      <c r="U16" s="538"/>
      <c r="V16" s="539"/>
    </row>
    <row r="17" spans="2:22" ht="21" customHeight="1">
      <c r="L17" s="492" t="str">
        <f>初期入力!C21&amp;初期入力!E21</f>
        <v/>
      </c>
      <c r="M17" s="493"/>
      <c r="N17" s="497" t="str">
        <f>N26</f>
        <v/>
      </c>
      <c r="O17" s="498"/>
      <c r="P17" s="498"/>
      <c r="Q17" s="499"/>
      <c r="R17" s="540" t="str">
        <f>Q26</f>
        <v/>
      </c>
      <c r="S17" s="541" t="str">
        <f>IF(請求データ入力!$D$25&lt;&gt;0,請求データ入力!$D$25,"")</f>
        <v/>
      </c>
      <c r="T17" s="546" t="str">
        <f>$S$26</f>
        <v/>
      </c>
      <c r="U17" s="547"/>
      <c r="V17" s="548"/>
    </row>
    <row r="18" spans="2:22" ht="25.5" customHeight="1" thickBot="1">
      <c r="B18" s="1"/>
      <c r="C18" s="1"/>
      <c r="D18" s="1"/>
      <c r="E18" s="1"/>
      <c r="F18" s="1"/>
      <c r="L18" s="454"/>
      <c r="M18" s="455"/>
      <c r="N18" s="500"/>
      <c r="O18" s="501"/>
      <c r="P18" s="501"/>
      <c r="Q18" s="502"/>
      <c r="R18" s="542" t="str">
        <f>IF(請求データ入力!$D$25&lt;&gt;0,請求データ入力!$D$25,"")</f>
        <v/>
      </c>
      <c r="S18" s="543" t="str">
        <f>IF(請求データ入力!$D$25&lt;&gt;0,請求データ入力!$D$25,"")</f>
        <v/>
      </c>
      <c r="T18" s="549"/>
      <c r="U18" s="550"/>
      <c r="V18" s="551"/>
    </row>
    <row r="19" spans="2:22" ht="26.25" customHeight="1">
      <c r="B19" s="86" t="s">
        <v>71</v>
      </c>
      <c r="C19" s="509" t="s">
        <v>96</v>
      </c>
      <c r="D19" s="509"/>
      <c r="E19" s="509"/>
      <c r="F19" s="509"/>
      <c r="G19" s="509"/>
      <c r="H19" s="510"/>
      <c r="I19" s="511"/>
      <c r="J19" s="512"/>
      <c r="K19" s="505" t="s">
        <v>16</v>
      </c>
      <c r="L19" s="507" t="s">
        <v>15</v>
      </c>
      <c r="M19" s="507" t="s">
        <v>53</v>
      </c>
      <c r="N19" s="521" t="s">
        <v>62</v>
      </c>
      <c r="O19" s="522"/>
      <c r="P19" s="522"/>
      <c r="Q19" s="521" t="s">
        <v>63</v>
      </c>
      <c r="R19" s="562"/>
      <c r="S19" s="544" t="s">
        <v>54</v>
      </c>
      <c r="T19" s="505"/>
      <c r="U19" s="553" t="s">
        <v>64</v>
      </c>
      <c r="V19" s="554"/>
    </row>
    <row r="20" spans="2:22" ht="22.5" customHeight="1" thickBot="1">
      <c r="B20" s="86"/>
      <c r="C20" s="509" t="s">
        <v>70</v>
      </c>
      <c r="D20" s="509"/>
      <c r="E20" s="509"/>
      <c r="F20" s="509"/>
      <c r="G20" s="509"/>
      <c r="H20" s="55"/>
      <c r="I20" s="513"/>
      <c r="J20" s="514"/>
      <c r="K20" s="506"/>
      <c r="L20" s="508"/>
      <c r="M20" s="508"/>
      <c r="N20" s="523"/>
      <c r="O20" s="524"/>
      <c r="P20" s="524"/>
      <c r="Q20" s="545"/>
      <c r="R20" s="563"/>
      <c r="S20" s="545"/>
      <c r="T20" s="506"/>
      <c r="U20" s="555"/>
      <c r="V20" s="556"/>
    </row>
    <row r="21" spans="2:22" ht="28.5" customHeight="1">
      <c r="B21" s="86" t="s">
        <v>72</v>
      </c>
      <c r="C21" s="509" t="s">
        <v>44</v>
      </c>
      <c r="D21" s="509"/>
      <c r="E21" s="509"/>
      <c r="F21" s="509"/>
      <c r="G21" s="509"/>
      <c r="H21" s="510"/>
      <c r="I21" s="54"/>
      <c r="J21" s="79" t="s">
        <v>376</v>
      </c>
      <c r="K21" s="187" t="str">
        <f>IF(請求データ入力!$D$25&lt;&gt;0,請求データ入力!$D$25,"")</f>
        <v/>
      </c>
      <c r="L21" s="47">
        <f>請求データ入力!$G$25</f>
        <v>0</v>
      </c>
      <c r="M21" s="47">
        <f>請求データ入力!$I$25</f>
        <v>0</v>
      </c>
      <c r="N21" s="518" t="str">
        <f>請求データ入力!$K$25</f>
        <v/>
      </c>
      <c r="O21" s="519"/>
      <c r="P21" s="520"/>
      <c r="Q21" s="560" t="str">
        <f>請求データ入力!$N$25</f>
        <v/>
      </c>
      <c r="R21" s="561"/>
      <c r="S21" s="518" t="str">
        <f>請求データ入力!$P$25</f>
        <v/>
      </c>
      <c r="T21" s="520"/>
      <c r="U21" s="533">
        <f>請求データ入力!$R$25</f>
        <v>0</v>
      </c>
      <c r="V21" s="534"/>
    </row>
    <row r="22" spans="2:22" ht="28.5" customHeight="1">
      <c r="B22" s="86" t="s">
        <v>73</v>
      </c>
      <c r="C22" s="509" t="s">
        <v>270</v>
      </c>
      <c r="D22" s="509"/>
      <c r="E22" s="509"/>
      <c r="F22" s="509"/>
      <c r="G22" s="509"/>
      <c r="H22" s="510"/>
      <c r="I22" s="29"/>
      <c r="J22" s="74" t="s">
        <v>273</v>
      </c>
      <c r="K22" s="188" t="str">
        <f>IF(請求データ入力!$D$26&lt;&gt;0,請求データ入力!$D$26,"")</f>
        <v/>
      </c>
      <c r="L22" s="49">
        <f>請求データ入力!$G$26</f>
        <v>0</v>
      </c>
      <c r="M22" s="49">
        <f>請求データ入力!$I$26</f>
        <v>0</v>
      </c>
      <c r="N22" s="433" t="str">
        <f>請求データ入力!$K$26</f>
        <v/>
      </c>
      <c r="O22" s="438"/>
      <c r="P22" s="434"/>
      <c r="Q22" s="437" t="str">
        <f>請求データ入力!$N$26</f>
        <v/>
      </c>
      <c r="R22" s="433"/>
      <c r="S22" s="433" t="str">
        <f>請求データ入力!$P$26</f>
        <v/>
      </c>
      <c r="T22" s="434"/>
      <c r="U22" s="435" t="str">
        <f>請求データ入力!$R$26</f>
        <v>　</v>
      </c>
      <c r="V22" s="436"/>
    </row>
    <row r="23" spans="2:22" ht="28.5" customHeight="1">
      <c r="B23" s="86" t="s">
        <v>74</v>
      </c>
      <c r="C23" s="84" t="s">
        <v>45</v>
      </c>
      <c r="D23" s="84"/>
      <c r="E23" s="84"/>
      <c r="F23" s="84"/>
      <c r="G23" s="84"/>
      <c r="H23" s="85"/>
      <c r="I23" s="29"/>
      <c r="J23" s="74" t="s">
        <v>54</v>
      </c>
      <c r="K23" s="186" t="str">
        <f>IF(請求データ入力!$D$25&lt;&gt;0,請求データ入力!$D$27,"")</f>
        <v/>
      </c>
      <c r="L23" s="48"/>
      <c r="M23" s="48"/>
      <c r="N23" s="433" t="str">
        <f>請求データ入力!$K$27</f>
        <v/>
      </c>
      <c r="O23" s="438"/>
      <c r="P23" s="434"/>
      <c r="Q23" s="437" t="str">
        <f>請求データ入力!$N$27</f>
        <v/>
      </c>
      <c r="R23" s="433"/>
      <c r="S23" s="433" t="str">
        <f>請求データ入力!$P$27</f>
        <v/>
      </c>
      <c r="T23" s="434"/>
      <c r="U23" s="435" t="str">
        <f>請求データ入力!$R$27</f>
        <v>　</v>
      </c>
      <c r="V23" s="436"/>
    </row>
    <row r="24" spans="2:22" ht="28.5" customHeight="1">
      <c r="B24" s="55"/>
      <c r="C24" s="84" t="s">
        <v>46</v>
      </c>
      <c r="D24" s="84"/>
      <c r="E24" s="84"/>
      <c r="F24" s="84"/>
      <c r="G24" s="84"/>
      <c r="H24" s="85"/>
      <c r="I24" s="31" t="s">
        <v>57</v>
      </c>
      <c r="J24" s="74" t="s">
        <v>67</v>
      </c>
      <c r="K24" s="186" t="str">
        <f>請求データ入力!$D$28</f>
        <v/>
      </c>
      <c r="L24" s="39" t="str">
        <f>請求データ入力!$G$28</f>
        <v/>
      </c>
      <c r="M24" s="40" t="str">
        <f>請求データ入力!$I$28</f>
        <v/>
      </c>
      <c r="N24" s="433" t="str">
        <f>請求データ入力!$K$28</f>
        <v/>
      </c>
      <c r="O24" s="438"/>
      <c r="P24" s="434"/>
      <c r="Q24" s="437" t="str">
        <f>請求データ入力!$N$28</f>
        <v/>
      </c>
      <c r="R24" s="433"/>
      <c r="S24" s="433" t="str">
        <f>請求データ入力!$P$28</f>
        <v/>
      </c>
      <c r="T24" s="434"/>
      <c r="U24" s="435" t="str">
        <f>請求データ入力!$R$28</f>
        <v>　</v>
      </c>
      <c r="V24" s="436"/>
    </row>
    <row r="25" spans="2:22" ht="28.5" customHeight="1" thickBot="1">
      <c r="B25" s="55"/>
      <c r="C25" s="84" t="s">
        <v>255</v>
      </c>
      <c r="D25" s="84"/>
      <c r="E25" s="84"/>
      <c r="F25" s="84"/>
      <c r="G25" s="84"/>
      <c r="H25" s="85"/>
      <c r="I25" s="32" t="s">
        <v>58</v>
      </c>
      <c r="J25" s="80" t="s">
        <v>55</v>
      </c>
      <c r="K25" s="185" t="str">
        <f>請求データ入力!$D$28</f>
        <v/>
      </c>
      <c r="L25" s="42" t="str">
        <f>請求データ入力!$G$29</f>
        <v/>
      </c>
      <c r="M25" s="43" t="str">
        <f>請求データ入力!$I$29</f>
        <v/>
      </c>
      <c r="N25" s="579" t="str">
        <f>請求データ入力!$K$29</f>
        <v/>
      </c>
      <c r="O25" s="590"/>
      <c r="P25" s="580"/>
      <c r="Q25" s="578" t="str">
        <f>請求データ入力!$N$29</f>
        <v/>
      </c>
      <c r="R25" s="579"/>
      <c r="S25" s="579" t="str">
        <f>請求データ入力!$P$29</f>
        <v/>
      </c>
      <c r="T25" s="580"/>
      <c r="U25" s="574" t="str">
        <f>請求データ入力!$R$29</f>
        <v>　</v>
      </c>
      <c r="V25" s="575"/>
    </row>
    <row r="26" spans="2:22" ht="28.5" customHeight="1" thickTop="1" thickBot="1">
      <c r="B26" s="86" t="s">
        <v>256</v>
      </c>
      <c r="C26" s="84" t="s">
        <v>257</v>
      </c>
      <c r="D26" s="84"/>
      <c r="E26" s="84"/>
      <c r="F26" s="84"/>
      <c r="G26" s="84"/>
      <c r="H26" s="85"/>
      <c r="I26" s="33" t="s">
        <v>59</v>
      </c>
      <c r="J26" s="81" t="s">
        <v>61</v>
      </c>
      <c r="K26" s="189" t="str">
        <f>請求データ入力!$D$28</f>
        <v/>
      </c>
      <c r="L26" s="45" t="str">
        <f>請求データ入力!$G$30</f>
        <v/>
      </c>
      <c r="M26" s="46" t="str">
        <f>請求データ入力!$I$30</f>
        <v/>
      </c>
      <c r="N26" s="443" t="str">
        <f>請求データ入力!$K$30</f>
        <v/>
      </c>
      <c r="O26" s="515"/>
      <c r="P26" s="444"/>
      <c r="Q26" s="591" t="str">
        <f>請求データ入力!$N$30</f>
        <v/>
      </c>
      <c r="R26" s="443"/>
      <c r="S26" s="443" t="str">
        <f>請求データ入力!$P$30</f>
        <v/>
      </c>
      <c r="T26" s="444"/>
      <c r="U26" s="576" t="str">
        <f>請求データ入力!$R$30</f>
        <v/>
      </c>
      <c r="V26" s="577"/>
    </row>
    <row r="27" spans="2:22" ht="28.5" customHeight="1" thickTop="1" thickBot="1">
      <c r="B27" s="1"/>
      <c r="C27" s="273" t="s">
        <v>258</v>
      </c>
      <c r="D27" s="7"/>
      <c r="E27" s="1"/>
      <c r="F27" s="1"/>
      <c r="G27" s="1"/>
      <c r="H27" s="1"/>
      <c r="I27" s="51" t="s">
        <v>60</v>
      </c>
      <c r="J27" s="82" t="s">
        <v>56</v>
      </c>
      <c r="K27" s="183" t="str">
        <f>IF(請求データ入力!$D$25&lt;&gt;0,請求データ入力!$D$31,"")</f>
        <v/>
      </c>
      <c r="L27" s="52" t="str">
        <f>請求データ入力!$G$31</f>
        <v/>
      </c>
      <c r="M27" s="52" t="str">
        <f>請求データ入力!$I$31</f>
        <v/>
      </c>
      <c r="N27" s="503" t="str">
        <f>請求データ入力!$K$31</f>
        <v/>
      </c>
      <c r="O27" s="504"/>
      <c r="P27" s="573"/>
      <c r="Q27" s="503" t="str">
        <f>請求データ入力!$N$31</f>
        <v/>
      </c>
      <c r="R27" s="504"/>
      <c r="S27" s="503" t="str">
        <f>請求データ入力!$P$31</f>
        <v/>
      </c>
      <c r="T27" s="573"/>
      <c r="U27" s="571" t="str">
        <f>請求データ入力!$R$31</f>
        <v>　</v>
      </c>
      <c r="V27" s="572"/>
    </row>
    <row r="28" spans="2:22" ht="24.95" customHeight="1">
      <c r="B28" s="86" t="s">
        <v>396</v>
      </c>
      <c r="C28" s="271" t="s">
        <v>444</v>
      </c>
      <c r="D28" s="7"/>
      <c r="E28" s="7"/>
      <c r="F28" s="7"/>
      <c r="G28" s="7"/>
      <c r="H28" s="7"/>
      <c r="I28" s="18"/>
      <c r="K28" s="28"/>
      <c r="L28" s="18"/>
      <c r="M28" s="18"/>
      <c r="N28" s="28"/>
      <c r="Q28" s="28"/>
      <c r="R28" s="18"/>
      <c r="S28" s="28"/>
      <c r="T28" s="18"/>
      <c r="U28" s="53"/>
      <c r="V28" s="18"/>
    </row>
    <row r="29" spans="2:22" ht="24.95" customHeight="1" thickBot="1">
      <c r="B29" s="270"/>
      <c r="C29" s="272" t="s">
        <v>397</v>
      </c>
      <c r="D29" s="7"/>
      <c r="E29" s="7"/>
      <c r="F29" s="7"/>
      <c r="G29" s="7"/>
      <c r="H29" s="7"/>
      <c r="I29" s="275"/>
      <c r="J29" s="2"/>
      <c r="K29" s="2"/>
      <c r="L29" s="2"/>
      <c r="M29" s="2"/>
      <c r="N29" s="2"/>
      <c r="O29" s="2"/>
      <c r="P29" s="2"/>
      <c r="Q29" s="2"/>
      <c r="R29" s="2"/>
      <c r="S29" s="28"/>
      <c r="T29" s="18"/>
      <c r="U29" s="18"/>
      <c r="V29" s="18"/>
    </row>
    <row r="30" spans="2:22" ht="24.95" customHeight="1">
      <c r="B30" s="50"/>
      <c r="C30" s="272" t="s">
        <v>445</v>
      </c>
      <c r="D30" s="50"/>
      <c r="E30" s="50"/>
      <c r="F30" s="50"/>
      <c r="G30" s="18"/>
      <c r="H30" s="18"/>
      <c r="I30" s="275"/>
      <c r="J30" s="2"/>
      <c r="K30" s="445" t="s">
        <v>76</v>
      </c>
      <c r="L30" s="446"/>
      <c r="M30" s="446"/>
      <c r="N30" s="446"/>
      <c r="O30" s="446"/>
      <c r="P30" s="446"/>
      <c r="Q30" s="446"/>
      <c r="R30" s="446"/>
      <c r="S30" s="446"/>
      <c r="T30" s="447"/>
      <c r="U30" s="18"/>
      <c r="V30" s="18"/>
    </row>
    <row r="31" spans="2:22" ht="24.95" customHeight="1">
      <c r="B31" s="50"/>
      <c r="C31" s="50"/>
      <c r="D31" s="50"/>
      <c r="E31" s="50"/>
      <c r="F31" s="50"/>
      <c r="G31" s="18"/>
      <c r="H31" s="18"/>
      <c r="I31" s="182"/>
      <c r="K31" s="582" t="s">
        <v>378</v>
      </c>
      <c r="L31" s="583"/>
      <c r="M31" s="583"/>
      <c r="N31" s="583"/>
      <c r="O31" s="583"/>
      <c r="P31" s="583"/>
      <c r="Q31" s="583"/>
      <c r="R31" s="583"/>
      <c r="S31" s="583"/>
      <c r="T31" s="584"/>
      <c r="U31" s="18"/>
      <c r="V31" s="18"/>
    </row>
    <row r="32" spans="2:22" ht="25.05" customHeight="1">
      <c r="B32" s="50"/>
      <c r="C32" s="50"/>
      <c r="D32" s="50"/>
      <c r="E32" s="50"/>
      <c r="F32" s="50"/>
      <c r="G32" s="18"/>
      <c r="H32" s="18"/>
      <c r="I32" s="182"/>
      <c r="K32" s="585" t="s">
        <v>446</v>
      </c>
      <c r="L32" s="448"/>
      <c r="M32" s="448"/>
      <c r="N32" s="448"/>
      <c r="O32" s="448"/>
      <c r="P32" s="448"/>
      <c r="Q32" s="448"/>
      <c r="R32" s="448"/>
      <c r="S32" s="448"/>
      <c r="T32" s="586"/>
      <c r="U32" s="18"/>
      <c r="V32" s="18"/>
    </row>
    <row r="33" spans="2:50" ht="25.05" customHeight="1" thickBot="1">
      <c r="B33" s="50"/>
      <c r="C33" s="50"/>
      <c r="D33" s="50"/>
      <c r="E33" s="50"/>
      <c r="F33" s="50"/>
      <c r="G33" s="18"/>
      <c r="H33" s="18"/>
      <c r="I33" s="274"/>
      <c r="K33" s="587" t="s">
        <v>75</v>
      </c>
      <c r="L33" s="588"/>
      <c r="M33" s="588"/>
      <c r="N33" s="588"/>
      <c r="O33" s="588"/>
      <c r="P33" s="588"/>
      <c r="Q33" s="588"/>
      <c r="R33" s="588"/>
      <c r="S33" s="588"/>
      <c r="T33" s="589"/>
      <c r="U33" s="18"/>
      <c r="V33" s="18"/>
    </row>
    <row r="34" spans="2:50" ht="25.05" customHeight="1">
      <c r="I34" s="274"/>
    </row>
    <row r="35" spans="2:50" ht="25.05" customHeight="1">
      <c r="I35" s="274"/>
    </row>
    <row r="36" spans="2:50" ht="17.25" customHeight="1">
      <c r="B36" s="19" t="s">
        <v>43</v>
      </c>
      <c r="G36" s="449" t="s">
        <v>66</v>
      </c>
      <c r="H36" s="440"/>
      <c r="I36" s="440"/>
      <c r="J36" s="440"/>
      <c r="K36" s="484" t="str">
        <f>K2</f>
        <v>年</v>
      </c>
      <c r="L36" s="485">
        <f>L2</f>
        <v>0</v>
      </c>
      <c r="M36" s="486" t="s">
        <v>36</v>
      </c>
      <c r="N36" s="487"/>
      <c r="R36" s="531" t="str">
        <f>R2</f>
        <v>登録番号</v>
      </c>
      <c r="S36" s="531"/>
      <c r="T36" s="532">
        <f>T2</f>
        <v>0</v>
      </c>
      <c r="U36" s="532"/>
      <c r="V36" s="532"/>
      <c r="AS36" ph="1"/>
      <c r="AT36" ph="1"/>
      <c r="AU36" ph="1"/>
      <c r="AV36" ph="1"/>
      <c r="AW36" ph="1"/>
      <c r="AX36" ph="1"/>
    </row>
    <row r="37" spans="2:50" ht="19.5" customHeight="1">
      <c r="B37" s="7"/>
      <c r="G37" s="440"/>
      <c r="H37" s="440"/>
      <c r="I37" s="440"/>
      <c r="J37" s="440"/>
      <c r="K37" s="484"/>
      <c r="L37" s="485"/>
      <c r="M37" s="487"/>
      <c r="N37" s="487"/>
      <c r="S37" s="528" t="str">
        <f>S3</f>
        <v>年月日</v>
      </c>
      <c r="T37" s="528"/>
      <c r="U37" s="528"/>
      <c r="V37" s="528"/>
      <c r="AS37" ph="1"/>
      <c r="AT37" ph="1"/>
      <c r="AU37" ph="1"/>
      <c r="AV37" ph="1"/>
      <c r="AW37" ph="1"/>
      <c r="AX37" ph="1"/>
    </row>
    <row r="38" spans="2:50" ht="12.75" customHeight="1">
      <c r="B38" s="7"/>
      <c r="J38" s="8"/>
      <c r="K38" s="8"/>
      <c r="L38" s="8"/>
      <c r="M38" s="9"/>
      <c r="N38" s="9"/>
      <c r="O38" s="10"/>
      <c r="P38" s="8"/>
      <c r="AS38" ph="1"/>
      <c r="AT38" ph="1"/>
      <c r="AU38" ph="1"/>
      <c r="AV38" ph="1"/>
      <c r="AW38" ph="1"/>
      <c r="AX38" ph="1"/>
    </row>
    <row r="39" spans="2:50" ht="23" customHeight="1">
      <c r="B39" s="451" t="s">
        <v>20</v>
      </c>
      <c r="C39" s="451"/>
      <c r="D39" s="451"/>
      <c r="E39" s="451"/>
      <c r="F39" s="451"/>
      <c r="G39" s="451"/>
      <c r="N39" s="439" t="s">
        <v>24</v>
      </c>
      <c r="O39" s="440"/>
      <c r="Q39" s="13">
        <f>初期入力!$C$7</f>
        <v>0</v>
      </c>
      <c r="R39" s="13" t="s">
        <v>25</v>
      </c>
      <c r="S39" s="13">
        <f>初期入力!$E$7</f>
        <v>0</v>
      </c>
      <c r="T39" s="13"/>
      <c r="U39" s="13"/>
      <c r="V39" s="13"/>
    </row>
    <row r="40" spans="2:50" ht="19.05" customHeight="1">
      <c r="B40" s="489">
        <f>B6</f>
        <v>0</v>
      </c>
      <c r="C40" s="489"/>
      <c r="D40" s="489"/>
      <c r="E40" s="489"/>
      <c r="F40" s="489"/>
      <c r="G40" s="489"/>
      <c r="H40" s="450" t="s">
        <v>21</v>
      </c>
      <c r="J40" s="11"/>
      <c r="K40" s="11"/>
      <c r="L40" s="11"/>
      <c r="M40" s="12"/>
      <c r="N40" s="441" t="s">
        <v>5</v>
      </c>
      <c r="O40" s="442"/>
      <c r="Q40" s="525">
        <f>初期入力!$C$9</f>
        <v>0</v>
      </c>
      <c r="R40" s="526"/>
      <c r="S40" s="526"/>
      <c r="T40" s="526"/>
      <c r="U40" s="526"/>
      <c r="V40" s="526"/>
    </row>
    <row r="41" spans="2:50" ht="19.05" customHeight="1">
      <c r="B41" s="488">
        <f>B7</f>
        <v>0</v>
      </c>
      <c r="C41" s="488"/>
      <c r="D41" s="488"/>
      <c r="E41" s="488"/>
      <c r="F41" s="488"/>
      <c r="G41" s="488"/>
      <c r="H41" s="450"/>
      <c r="N41" s="516" t="s">
        <v>26</v>
      </c>
      <c r="O41" s="440"/>
      <c r="Q41" s="581">
        <f>初期入力!$C$11</f>
        <v>0</v>
      </c>
      <c r="R41" s="581" ph="1"/>
      <c r="S41" s="581" ph="1"/>
      <c r="T41" s="581" ph="1"/>
      <c r="U41" s="71"/>
      <c r="V41" s="72"/>
    </row>
    <row r="42" spans="2:50" ht="21" customHeight="1">
      <c r="B42" s="442" t="str">
        <f>B8</f>
        <v>（工事担当者　　様）</v>
      </c>
      <c r="C42" s="442"/>
      <c r="D42" s="442"/>
      <c r="E42" s="442"/>
      <c r="F42" s="442"/>
      <c r="G42" s="442"/>
      <c r="N42" s="517" t="s">
        <v>6</v>
      </c>
      <c r="O42" s="440"/>
      <c r="Q42" s="451">
        <f>初期入力!$C$13</f>
        <v>0</v>
      </c>
      <c r="R42" s="451" ph="1"/>
      <c r="S42" s="451" ph="1"/>
      <c r="T42" s="451" ph="1"/>
      <c r="U42" s="456"/>
      <c r="V42" s="73" t="s">
        <v>79</v>
      </c>
      <c r="AS42" ph="1"/>
      <c r="AT42" ph="1"/>
      <c r="AU42" ph="1"/>
      <c r="AV42" ph="1"/>
      <c r="AW42" ph="1"/>
      <c r="AX42" ph="1"/>
    </row>
    <row r="43" spans="2:50" ht="21" customHeight="1">
      <c r="B43" s="5" t="s">
        <v>23</v>
      </c>
      <c r="C43" s="457" t="str">
        <f>C9</f>
        <v/>
      </c>
      <c r="D43" s="457"/>
      <c r="E43" s="6" t="s">
        <v>35</v>
      </c>
      <c r="F43" s="457" t="str">
        <f>F9</f>
        <v/>
      </c>
      <c r="G43" s="311"/>
      <c r="H43" s="261"/>
      <c r="N43" s="440"/>
      <c r="O43" s="440"/>
      <c r="Q43" s="527">
        <f>初期入力!$C$15</f>
        <v>0</v>
      </c>
      <c r="R43" s="527" ph="1"/>
      <c r="S43" s="527" ph="1"/>
      <c r="T43" s="527" ph="1"/>
      <c r="U43" s="456"/>
      <c r="V43" s="72"/>
    </row>
    <row r="44" spans="2:50" ht="15.75" customHeight="1">
      <c r="C44" t="s">
        <v>33</v>
      </c>
      <c r="N44" s="441" t="s">
        <v>27</v>
      </c>
      <c r="O44" s="440"/>
      <c r="Q44" s="456">
        <f>初期入力!$C$17</f>
        <v>0</v>
      </c>
      <c r="R44" s="456"/>
      <c r="S44" s="456"/>
      <c r="T44" s="456"/>
      <c r="U44" s="456"/>
      <c r="V44" s="72"/>
    </row>
    <row r="45" spans="2:50" ht="15.75" customHeight="1">
      <c r="O45" s="15"/>
      <c r="Q45" s="468">
        <f>初期入力!$I$26</f>
        <v>0</v>
      </c>
      <c r="R45" s="469"/>
      <c r="S45" s="77"/>
      <c r="T45" s="468">
        <f>初期入力!$I$28</f>
        <v>0</v>
      </c>
      <c r="U45" s="469"/>
      <c r="V45" s="13"/>
    </row>
    <row r="46" spans="2:50" ht="15.75" customHeight="1">
      <c r="C46" s="311" t="s">
        <v>453</v>
      </c>
      <c r="D46" s="311"/>
      <c r="E46" s="311">
        <f>E12</f>
        <v>0</v>
      </c>
      <c r="F46" s="311"/>
      <c r="N46" s="441" t="s">
        <v>28</v>
      </c>
      <c r="O46" s="440"/>
      <c r="Q46" s="483">
        <f>初期入力!$C$26</f>
        <v>0</v>
      </c>
      <c r="R46" s="483"/>
      <c r="S46" s="17" t="s">
        <v>29</v>
      </c>
      <c r="T46" s="483">
        <f>初期入力!$C$28</f>
        <v>0</v>
      </c>
      <c r="U46" s="483"/>
      <c r="V46" s="17" t="s">
        <v>30</v>
      </c>
    </row>
    <row r="47" spans="2:50" ht="15.95" customHeight="1">
      <c r="B47" s="708"/>
      <c r="C47" s="708"/>
      <c r="D47" s="2"/>
      <c r="E47" s="2"/>
      <c r="F47" s="2"/>
      <c r="N47" s="441" t="s">
        <v>31</v>
      </c>
      <c r="O47" s="440"/>
      <c r="Q47" s="467">
        <f>初期入力!$C$30</f>
        <v>0</v>
      </c>
      <c r="R47" s="467" ph="1"/>
      <c r="S47" s="467" ph="1"/>
      <c r="T47" s="467" ph="1"/>
      <c r="U47" s="467" ph="1"/>
      <c r="V47" s="467"/>
    </row>
    <row r="48" spans="2:50" ht="15.95" customHeight="1">
      <c r="O48" s="13"/>
      <c r="Q48" s="564">
        <f>初期入力!$C$32</f>
        <v>0</v>
      </c>
      <c r="R48" s="564"/>
      <c r="S48" s="13" t="s">
        <v>32</v>
      </c>
      <c r="T48" s="439" t="str">
        <f>初期入力!$C$34&amp;"号）"</f>
        <v>号）</v>
      </c>
      <c r="U48" s="439"/>
      <c r="V48" s="439"/>
    </row>
    <row r="49" spans="2:22" ht="9.9499999999999993" customHeight="1" thickBot="1">
      <c r="P49" s="13"/>
      <c r="Q49" s="13"/>
      <c r="R49" s="13"/>
      <c r="S49" s="13"/>
      <c r="T49" s="13"/>
      <c r="U49" s="13"/>
      <c r="V49" s="13"/>
    </row>
    <row r="50" spans="2:22" ht="24.95" customHeight="1">
      <c r="K50" s="1"/>
      <c r="L50" s="695" t="s">
        <v>34</v>
      </c>
      <c r="M50" s="696"/>
      <c r="N50" s="565" t="s">
        <v>382</v>
      </c>
      <c r="O50" s="566"/>
      <c r="P50" s="566"/>
      <c r="Q50" s="567"/>
      <c r="R50" s="470" t="str">
        <f>R16</f>
        <v>消費税(10%)</v>
      </c>
      <c r="S50" s="471"/>
      <c r="T50" s="470" t="s">
        <v>381</v>
      </c>
      <c r="U50" s="472"/>
      <c r="V50" s="471"/>
    </row>
    <row r="51" spans="2:22" ht="26.25" customHeight="1">
      <c r="B51" s="686"/>
      <c r="C51" s="686"/>
      <c r="D51" s="686"/>
      <c r="E51" s="686"/>
      <c r="F51" s="255"/>
      <c r="L51" s="452" t="str">
        <f>L17</f>
        <v/>
      </c>
      <c r="M51" s="453"/>
      <c r="N51" s="568" t="str">
        <f>N17</f>
        <v/>
      </c>
      <c r="O51" s="569"/>
      <c r="P51" s="569"/>
      <c r="Q51" s="570"/>
      <c r="R51" s="473" t="str">
        <f>R17</f>
        <v/>
      </c>
      <c r="S51" s="474" t="str">
        <f>IF(請求データ入力!$D$25&lt;&gt;0,請求データ入力!$D$25,"")</f>
        <v/>
      </c>
      <c r="T51" s="477" t="str">
        <f>$S$26</f>
        <v/>
      </c>
      <c r="U51" s="478"/>
      <c r="V51" s="479"/>
    </row>
    <row r="52" spans="2:22" ht="22.15" customHeight="1" thickBot="1">
      <c r="B52" s="76"/>
      <c r="C52" s="76"/>
      <c r="D52" s="76"/>
      <c r="E52" s="76"/>
      <c r="F52" s="76"/>
      <c r="L52" s="454"/>
      <c r="M52" s="455"/>
      <c r="N52" s="500"/>
      <c r="O52" s="501"/>
      <c r="P52" s="501"/>
      <c r="Q52" s="502"/>
      <c r="R52" s="475" t="str">
        <f>IF(請求データ入力!$D$25&lt;&gt;0,請求データ入力!$D$25,"")</f>
        <v/>
      </c>
      <c r="S52" s="476" t="str">
        <f>IF(請求データ入力!$D$25&lt;&gt;0,請求データ入力!$D$25,"")</f>
        <v/>
      </c>
      <c r="T52" s="480"/>
      <c r="U52" s="481"/>
      <c r="V52" s="482"/>
    </row>
    <row r="53" spans="2:22" ht="27" customHeight="1" thickBot="1">
      <c r="B53" s="705" t="s">
        <v>379</v>
      </c>
      <c r="C53" s="706"/>
      <c r="D53" s="706"/>
      <c r="E53" s="706"/>
      <c r="F53" s="707"/>
      <c r="I53" s="462"/>
      <c r="J53" s="416"/>
      <c r="K53" s="260" t="s">
        <v>16</v>
      </c>
      <c r="L53" s="254" t="s">
        <v>15</v>
      </c>
      <c r="M53" s="253" t="s">
        <v>53</v>
      </c>
      <c r="N53" s="600" t="s">
        <v>62</v>
      </c>
      <c r="O53" s="524"/>
      <c r="P53" s="524"/>
      <c r="Q53" s="545" t="s">
        <v>63</v>
      </c>
      <c r="R53" s="563"/>
      <c r="S53" s="545" t="s">
        <v>54</v>
      </c>
      <c r="T53" s="506"/>
      <c r="U53" s="601" t="s">
        <v>64</v>
      </c>
      <c r="V53" s="556"/>
    </row>
    <row r="54" spans="2:22" ht="27" customHeight="1">
      <c r="B54" s="80"/>
      <c r="C54" s="80"/>
      <c r="D54" s="80"/>
      <c r="E54" s="80"/>
      <c r="F54" s="256"/>
      <c r="I54" s="37"/>
      <c r="J54" s="21" t="s">
        <v>376</v>
      </c>
      <c r="K54" s="259" t="str">
        <f t="shared" ref="K54:N55" si="0">K21</f>
        <v/>
      </c>
      <c r="L54" s="61">
        <f t="shared" si="0"/>
        <v>0</v>
      </c>
      <c r="M54" s="61">
        <f t="shared" si="0"/>
        <v>0</v>
      </c>
      <c r="N54" s="592" t="str">
        <f t="shared" si="0"/>
        <v/>
      </c>
      <c r="O54" s="593"/>
      <c r="P54" s="594"/>
      <c r="Q54" s="595" t="str">
        <f t="shared" ref="Q54:Q60" si="1">Q21</f>
        <v/>
      </c>
      <c r="R54" s="596"/>
      <c r="S54" s="592" t="str">
        <f t="shared" ref="S54:S60" si="2">S21</f>
        <v/>
      </c>
      <c r="T54" s="594"/>
      <c r="U54" s="521">
        <f t="shared" ref="U54:U60" si="3">U21</f>
        <v>0</v>
      </c>
      <c r="V54" s="597"/>
    </row>
    <row r="55" spans="2:22" ht="27" customHeight="1">
      <c r="B55" s="463"/>
      <c r="C55" s="463"/>
      <c r="D55" s="463"/>
      <c r="E55" s="463"/>
      <c r="F55" s="703"/>
      <c r="I55" s="38"/>
      <c r="J55" s="22" t="s">
        <v>273</v>
      </c>
      <c r="K55" s="202" t="str">
        <f t="shared" si="0"/>
        <v/>
      </c>
      <c r="L55" s="60">
        <f t="shared" si="0"/>
        <v>0</v>
      </c>
      <c r="M55" s="60">
        <f t="shared" si="0"/>
        <v>0</v>
      </c>
      <c r="N55" s="376" t="str">
        <f t="shared" si="0"/>
        <v/>
      </c>
      <c r="O55" s="377"/>
      <c r="P55" s="378"/>
      <c r="Q55" s="422" t="str">
        <f t="shared" si="1"/>
        <v/>
      </c>
      <c r="R55" s="376"/>
      <c r="S55" s="376" t="str">
        <f t="shared" si="2"/>
        <v/>
      </c>
      <c r="T55" s="378"/>
      <c r="U55" s="598" t="str">
        <f t="shared" si="3"/>
        <v>　</v>
      </c>
      <c r="V55" s="599"/>
    </row>
    <row r="56" spans="2:22" ht="27" customHeight="1" thickBot="1">
      <c r="B56" s="463"/>
      <c r="C56" s="463"/>
      <c r="D56" s="463"/>
      <c r="E56" s="463"/>
      <c r="F56" s="704"/>
      <c r="I56" s="38"/>
      <c r="J56" s="74" t="s">
        <v>54</v>
      </c>
      <c r="K56" s="191" t="str">
        <f>K23</f>
        <v/>
      </c>
      <c r="L56" s="253"/>
      <c r="M56" s="61"/>
      <c r="N56" s="376" t="str">
        <f>N23</f>
        <v/>
      </c>
      <c r="O56" s="377"/>
      <c r="P56" s="378"/>
      <c r="Q56" s="422" t="str">
        <f t="shared" si="1"/>
        <v/>
      </c>
      <c r="R56" s="376"/>
      <c r="S56" s="376" t="str">
        <f t="shared" si="2"/>
        <v/>
      </c>
      <c r="T56" s="378"/>
      <c r="U56" s="598" t="str">
        <f t="shared" si="3"/>
        <v>　</v>
      </c>
      <c r="V56" s="599"/>
    </row>
    <row r="57" spans="2:22" ht="27" customHeight="1">
      <c r="B57" s="670" t="s">
        <v>267</v>
      </c>
      <c r="C57" s="709"/>
      <c r="D57" s="715" t="s">
        <v>266</v>
      </c>
      <c r="E57" s="709"/>
      <c r="F57" s="465" t="s">
        <v>380</v>
      </c>
      <c r="G57" s="465"/>
      <c r="H57" s="637"/>
      <c r="I57" s="26" t="s">
        <v>57</v>
      </c>
      <c r="J57" s="22" t="s">
        <v>67</v>
      </c>
      <c r="K57" s="191" t="str">
        <f>K24</f>
        <v/>
      </c>
      <c r="L57" s="59" t="str">
        <f t="shared" ref="L57:M60" si="4">L24</f>
        <v/>
      </c>
      <c r="M57" s="62" t="str">
        <f t="shared" si="4"/>
        <v/>
      </c>
      <c r="N57" s="376" t="str">
        <f>N24</f>
        <v/>
      </c>
      <c r="O57" s="377"/>
      <c r="P57" s="378"/>
      <c r="Q57" s="422" t="str">
        <f t="shared" si="1"/>
        <v/>
      </c>
      <c r="R57" s="376"/>
      <c r="S57" s="376" t="str">
        <f t="shared" si="2"/>
        <v/>
      </c>
      <c r="T57" s="378"/>
      <c r="U57" s="598" t="str">
        <f t="shared" si="3"/>
        <v>　</v>
      </c>
      <c r="V57" s="599"/>
    </row>
    <row r="58" spans="2:22" ht="27" customHeight="1" thickBot="1">
      <c r="B58" s="672"/>
      <c r="C58" s="710"/>
      <c r="D58" s="716"/>
      <c r="E58" s="710"/>
      <c r="F58" s="654"/>
      <c r="G58" s="654"/>
      <c r="H58" s="575"/>
      <c r="I58" s="27" t="s">
        <v>58</v>
      </c>
      <c r="J58" s="41" t="s">
        <v>55</v>
      </c>
      <c r="K58" s="193" t="str">
        <f>K25</f>
        <v/>
      </c>
      <c r="L58" s="65" t="str">
        <f t="shared" si="4"/>
        <v/>
      </c>
      <c r="M58" s="63" t="str">
        <f t="shared" si="4"/>
        <v/>
      </c>
      <c r="N58" s="345" t="str">
        <f>N25</f>
        <v/>
      </c>
      <c r="O58" s="346"/>
      <c r="P58" s="347"/>
      <c r="Q58" s="348" t="str">
        <f t="shared" si="1"/>
        <v/>
      </c>
      <c r="R58" s="345"/>
      <c r="S58" s="345" t="str">
        <f t="shared" si="2"/>
        <v/>
      </c>
      <c r="T58" s="347"/>
      <c r="U58" s="598" t="str">
        <f t="shared" si="3"/>
        <v>　</v>
      </c>
      <c r="V58" s="599"/>
    </row>
    <row r="59" spans="2:22" ht="27" customHeight="1" thickTop="1" thickBot="1">
      <c r="B59" s="674"/>
      <c r="C59" s="701"/>
      <c r="D59" s="711"/>
      <c r="E59" s="712"/>
      <c r="F59" s="697">
        <f>請求データ入力!C10</f>
        <v>0</v>
      </c>
      <c r="G59" s="697"/>
      <c r="H59" s="698"/>
      <c r="I59" s="67" t="s">
        <v>59</v>
      </c>
      <c r="J59" s="44" t="s">
        <v>61</v>
      </c>
      <c r="K59" s="192" t="str">
        <f>K26</f>
        <v/>
      </c>
      <c r="L59" s="66" t="str">
        <f t="shared" si="4"/>
        <v/>
      </c>
      <c r="M59" s="64" t="str">
        <f t="shared" si="4"/>
        <v/>
      </c>
      <c r="N59" s="384" t="str">
        <f>N26</f>
        <v/>
      </c>
      <c r="O59" s="385"/>
      <c r="P59" s="386"/>
      <c r="Q59" s="387" t="str">
        <f t="shared" si="1"/>
        <v/>
      </c>
      <c r="R59" s="384"/>
      <c r="S59" s="384" t="str">
        <f t="shared" si="2"/>
        <v/>
      </c>
      <c r="T59" s="386"/>
      <c r="U59" s="576" t="str">
        <f t="shared" si="3"/>
        <v/>
      </c>
      <c r="V59" s="577"/>
    </row>
    <row r="60" spans="2:22" ht="27" customHeight="1" thickTop="1" thickBot="1">
      <c r="B60" s="676"/>
      <c r="C60" s="702"/>
      <c r="D60" s="713"/>
      <c r="E60" s="714"/>
      <c r="F60" s="699"/>
      <c r="G60" s="699"/>
      <c r="H60" s="700"/>
      <c r="I60" s="68" t="s">
        <v>60</v>
      </c>
      <c r="J60" s="69" t="s">
        <v>56</v>
      </c>
      <c r="K60" s="194" t="str">
        <f>K27</f>
        <v/>
      </c>
      <c r="L60" s="70" t="str">
        <f t="shared" si="4"/>
        <v/>
      </c>
      <c r="M60" s="70" t="str">
        <f t="shared" si="4"/>
        <v/>
      </c>
      <c r="N60" s="610" t="str">
        <f>N27</f>
        <v/>
      </c>
      <c r="O60" s="611"/>
      <c r="P60" s="612"/>
      <c r="Q60" s="610" t="str">
        <f t="shared" si="1"/>
        <v/>
      </c>
      <c r="R60" s="611"/>
      <c r="S60" s="610" t="str">
        <f t="shared" si="2"/>
        <v/>
      </c>
      <c r="T60" s="612"/>
      <c r="U60" s="602" t="str">
        <f t="shared" si="3"/>
        <v>　</v>
      </c>
      <c r="V60" s="603"/>
    </row>
    <row r="61" spans="2:22" ht="28.5" customHeight="1">
      <c r="B61" s="604" t="s">
        <v>65</v>
      </c>
      <c r="C61" s="605"/>
      <c r="D61" s="605"/>
      <c r="E61" s="605"/>
      <c r="F61" s="605"/>
      <c r="G61" s="605"/>
      <c r="H61" s="606"/>
      <c r="I61" s="465" t="s">
        <v>68</v>
      </c>
      <c r="J61" s="607"/>
      <c r="K61" s="464" t="s">
        <v>77</v>
      </c>
      <c r="L61" s="465"/>
      <c r="M61" s="466"/>
      <c r="N61" s="608" t="s">
        <v>62</v>
      </c>
      <c r="O61" s="609"/>
      <c r="P61" s="607"/>
      <c r="Q61" s="464" t="s">
        <v>63</v>
      </c>
      <c r="R61" s="466"/>
      <c r="S61" s="464" t="s">
        <v>54</v>
      </c>
      <c r="T61" s="466"/>
      <c r="U61" s="613" t="s">
        <v>78</v>
      </c>
      <c r="V61" s="534"/>
    </row>
    <row r="62" spans="2:22" ht="28.5" customHeight="1">
      <c r="B62" s="678"/>
      <c r="C62" s="459"/>
      <c r="D62" s="458"/>
      <c r="E62" s="459"/>
      <c r="F62" s="688"/>
      <c r="G62" s="688"/>
      <c r="H62" s="459"/>
      <c r="I62" s="614"/>
      <c r="J62" s="615"/>
      <c r="K62" s="616"/>
      <c r="L62" s="617"/>
      <c r="M62" s="617"/>
      <c r="N62" s="618"/>
      <c r="O62" s="619"/>
      <c r="P62" s="619"/>
      <c r="Q62" s="618"/>
      <c r="R62" s="620"/>
      <c r="S62" s="618"/>
      <c r="T62" s="620"/>
      <c r="U62" s="621"/>
      <c r="V62" s="622"/>
    </row>
    <row r="63" spans="2:22" ht="28.5" customHeight="1">
      <c r="B63" s="678"/>
      <c r="C63" s="459"/>
      <c r="D63" s="458"/>
      <c r="E63" s="459"/>
      <c r="F63" s="688"/>
      <c r="G63" s="688"/>
      <c r="H63" s="459"/>
      <c r="I63" s="614"/>
      <c r="J63" s="615"/>
      <c r="K63" s="616"/>
      <c r="L63" s="617"/>
      <c r="M63" s="617"/>
      <c r="N63" s="618"/>
      <c r="O63" s="619"/>
      <c r="P63" s="619"/>
      <c r="Q63" s="618"/>
      <c r="R63" s="620"/>
      <c r="S63" s="618"/>
      <c r="T63" s="620"/>
      <c r="U63" s="621"/>
      <c r="V63" s="622"/>
    </row>
    <row r="64" spans="2:22" ht="28.5" customHeight="1">
      <c r="B64" s="678"/>
      <c r="C64" s="459"/>
      <c r="D64" s="458"/>
      <c r="E64" s="459"/>
      <c r="F64" s="688"/>
      <c r="G64" s="688"/>
      <c r="H64" s="459"/>
      <c r="I64" s="614"/>
      <c r="J64" s="615"/>
      <c r="K64" s="616"/>
      <c r="L64" s="617"/>
      <c r="M64" s="617"/>
      <c r="N64" s="618"/>
      <c r="O64" s="619"/>
      <c r="P64" s="619"/>
      <c r="Q64" s="618"/>
      <c r="R64" s="620"/>
      <c r="S64" s="618"/>
      <c r="T64" s="620"/>
      <c r="U64" s="621"/>
      <c r="V64" s="622"/>
    </row>
    <row r="65" spans="2:50" ht="28.5" customHeight="1">
      <c r="B65" s="678"/>
      <c r="C65" s="459"/>
      <c r="D65" s="458"/>
      <c r="E65" s="459"/>
      <c r="F65" s="688"/>
      <c r="G65" s="688"/>
      <c r="H65" s="459"/>
      <c r="I65" s="614"/>
      <c r="J65" s="615"/>
      <c r="K65" s="616"/>
      <c r="L65" s="617"/>
      <c r="M65" s="617"/>
      <c r="N65" s="618"/>
      <c r="O65" s="619"/>
      <c r="P65" s="619"/>
      <c r="Q65" s="618"/>
      <c r="R65" s="620"/>
      <c r="S65" s="618"/>
      <c r="T65" s="620"/>
      <c r="U65" s="621"/>
      <c r="V65" s="622"/>
    </row>
    <row r="66" spans="2:50" ht="28.5" customHeight="1" thickBot="1">
      <c r="B66" s="633"/>
      <c r="C66" s="627"/>
      <c r="D66" s="460"/>
      <c r="E66" s="461"/>
      <c r="F66" s="636"/>
      <c r="G66" s="636"/>
      <c r="H66" s="461"/>
      <c r="I66" s="626" t="s">
        <v>95</v>
      </c>
      <c r="J66" s="626"/>
      <c r="K66" s="626"/>
      <c r="L66" s="626"/>
      <c r="M66" s="627"/>
      <c r="N66" s="628"/>
      <c r="O66" s="629"/>
      <c r="P66" s="629"/>
      <c r="Q66" s="628"/>
      <c r="R66" s="630"/>
      <c r="S66" s="628"/>
      <c r="T66" s="630"/>
      <c r="U66" s="631"/>
      <c r="V66" s="632"/>
      <c r="AS66" ph="1"/>
      <c r="AT66" ph="1"/>
      <c r="AU66" ph="1"/>
      <c r="AV66" ph="1"/>
      <c r="AW66" ph="1"/>
      <c r="AX66" ph="1"/>
    </row>
    <row r="67" spans="2:50" ht="18" customHeight="1">
      <c r="B67" s="448" t="s">
        <v>384</v>
      </c>
      <c r="C67" s="311"/>
      <c r="D67" s="311"/>
      <c r="E67" s="311"/>
      <c r="F67" s="311"/>
      <c r="G67" s="311"/>
      <c r="H67" s="311"/>
      <c r="I67" s="311"/>
      <c r="J67" s="311"/>
      <c r="K67" s="311"/>
      <c r="L67" s="311"/>
      <c r="M67" s="311"/>
      <c r="N67" s="311"/>
      <c r="O67" s="311"/>
      <c r="P67" s="311"/>
      <c r="Q67" s="311"/>
      <c r="R67" s="311"/>
      <c r="S67" s="311"/>
      <c r="T67" s="311"/>
      <c r="U67" s="311"/>
      <c r="V67" s="311"/>
      <c r="AS67" ph="1"/>
      <c r="AT67" ph="1"/>
      <c r="AU67" ph="1"/>
      <c r="AV67" ph="1"/>
      <c r="AW67" ph="1"/>
      <c r="AX67" ph="1"/>
    </row>
    <row r="68" spans="2:50" ht="19.5" customHeight="1">
      <c r="B68" s="448"/>
      <c r="C68" s="311"/>
      <c r="D68" s="311"/>
      <c r="E68" s="311"/>
      <c r="F68" s="311"/>
      <c r="G68" s="311"/>
      <c r="H68" s="311"/>
      <c r="I68" s="311"/>
      <c r="J68" s="311"/>
      <c r="K68" s="311"/>
      <c r="L68" s="311"/>
      <c r="M68" s="311"/>
      <c r="N68" s="311"/>
      <c r="O68" s="311"/>
      <c r="P68" s="311"/>
      <c r="Q68" s="311"/>
      <c r="R68" s="311"/>
      <c r="S68" s="311"/>
      <c r="T68" s="311"/>
      <c r="U68" s="311"/>
      <c r="V68" s="311"/>
    </row>
    <row r="69" spans="2:50" ht="17.25" customHeight="1">
      <c r="B69" s="19" t="s">
        <v>94</v>
      </c>
      <c r="G69" s="449" t="s">
        <v>66</v>
      </c>
      <c r="H69" s="440"/>
      <c r="I69" s="440"/>
      <c r="J69" s="440"/>
      <c r="K69" s="484" t="str">
        <f>K2</f>
        <v>年</v>
      </c>
      <c r="L69" s="485">
        <f>L2</f>
        <v>0</v>
      </c>
      <c r="M69" s="486" t="s">
        <v>36</v>
      </c>
      <c r="N69" s="487"/>
      <c r="R69" s="625" t="str">
        <f>R2</f>
        <v>登録番号</v>
      </c>
      <c r="S69" s="625"/>
      <c r="T69" s="532">
        <f>T2</f>
        <v>0</v>
      </c>
      <c r="U69" s="532"/>
      <c r="V69" s="532"/>
      <c r="AS69" ph="1"/>
      <c r="AT69" ph="1"/>
      <c r="AU69" ph="1"/>
      <c r="AV69" ph="1"/>
      <c r="AW69" ph="1"/>
      <c r="AX69" ph="1"/>
    </row>
    <row r="70" spans="2:50" ht="19.5" customHeight="1">
      <c r="B70" s="7"/>
      <c r="G70" s="440"/>
      <c r="H70" s="440"/>
      <c r="I70" s="440"/>
      <c r="J70" s="440"/>
      <c r="K70" s="623"/>
      <c r="L70" s="448"/>
      <c r="M70" s="487"/>
      <c r="N70" s="487"/>
      <c r="S70" s="624" t="str">
        <f>S3</f>
        <v>年月日</v>
      </c>
      <c r="T70" s="624"/>
      <c r="U70" s="624"/>
      <c r="V70" s="624"/>
      <c r="AS70" ph="1"/>
      <c r="AT70" ph="1"/>
      <c r="AU70" ph="1"/>
      <c r="AV70" ph="1"/>
      <c r="AW70" ph="1"/>
      <c r="AX70" ph="1"/>
    </row>
    <row r="71" spans="2:50" ht="15.75" customHeight="1">
      <c r="B71" s="7"/>
      <c r="J71" s="8"/>
      <c r="K71" s="8"/>
      <c r="L71" s="8"/>
      <c r="M71" s="9"/>
      <c r="N71" s="9"/>
      <c r="O71" s="10"/>
      <c r="P71" s="8"/>
    </row>
    <row r="72" spans="2:50" ht="22.9" customHeight="1">
      <c r="B72" s="451" t="s">
        <v>20</v>
      </c>
      <c r="C72" s="451"/>
      <c r="D72" s="451"/>
      <c r="E72" s="451"/>
      <c r="F72" s="451"/>
      <c r="G72" s="451"/>
      <c r="N72" s="439" t="s">
        <v>24</v>
      </c>
      <c r="O72" s="440"/>
      <c r="Q72" s="13">
        <f>初期入力!$C$7</f>
        <v>0</v>
      </c>
      <c r="R72" s="13" t="s">
        <v>25</v>
      </c>
      <c r="S72" s="13">
        <f>初期入力!$E$7</f>
        <v>0</v>
      </c>
      <c r="T72" s="13"/>
      <c r="U72" s="13"/>
      <c r="V72" s="13"/>
    </row>
    <row r="73" spans="2:50" ht="19.05" customHeight="1">
      <c r="B73" s="489">
        <f>B41</f>
        <v>0</v>
      </c>
      <c r="C73" s="489"/>
      <c r="D73" s="489"/>
      <c r="E73" s="489"/>
      <c r="F73" s="489"/>
      <c r="G73" s="489"/>
      <c r="H73" s="450" t="s">
        <v>21</v>
      </c>
      <c r="J73" s="11"/>
      <c r="K73" s="11"/>
      <c r="L73" s="11"/>
      <c r="M73" s="12"/>
      <c r="N73" s="441" t="s">
        <v>5</v>
      </c>
      <c r="O73" s="442"/>
      <c r="Q73" s="525">
        <f>初期入力!$C$9</f>
        <v>0</v>
      </c>
      <c r="R73" s="526"/>
      <c r="S73" s="526"/>
      <c r="T73" s="526"/>
      <c r="U73" s="526"/>
      <c r="V73" s="526"/>
    </row>
    <row r="74" spans="2:50" ht="18.95" customHeight="1">
      <c r="B74" s="488">
        <f>請求データ入力!$C$8</f>
        <v>0</v>
      </c>
      <c r="C74" s="488"/>
      <c r="D74" s="488"/>
      <c r="E74" s="488"/>
      <c r="F74" s="488"/>
      <c r="G74" s="488"/>
      <c r="H74" s="450"/>
      <c r="N74" s="516" t="s">
        <v>26</v>
      </c>
      <c r="O74" s="440"/>
      <c r="Q74" s="581">
        <f>初期入力!$C$11</f>
        <v>0</v>
      </c>
      <c r="R74" s="581" ph="1"/>
      <c r="S74" s="581" ph="1"/>
      <c r="T74" s="581" ph="1"/>
      <c r="U74" s="71"/>
      <c r="V74" s="72"/>
      <c r="AS74" ph="1"/>
      <c r="AT74" ph="1"/>
      <c r="AU74" ph="1"/>
      <c r="AV74" ph="1"/>
      <c r="AW74" ph="1"/>
      <c r="AX74" ph="1"/>
    </row>
    <row r="75" spans="2:50" ht="24.95" customHeight="1">
      <c r="B75" s="442" t="str">
        <f>B42</f>
        <v>（工事担当者　　様）</v>
      </c>
      <c r="C75" s="442"/>
      <c r="D75" s="442"/>
      <c r="E75" s="442"/>
      <c r="F75" s="442"/>
      <c r="G75" s="442"/>
      <c r="N75" s="517" t="s">
        <v>6</v>
      </c>
      <c r="O75" s="440"/>
      <c r="Q75" s="451">
        <f>初期入力!$C$13</f>
        <v>0</v>
      </c>
      <c r="R75" s="451" ph="1"/>
      <c r="S75" s="451" ph="1"/>
      <c r="T75" s="451" ph="1"/>
      <c r="U75" s="456"/>
      <c r="V75" s="73" t="s">
        <v>79</v>
      </c>
      <c r="AS75" ph="1"/>
      <c r="AT75" ph="1"/>
      <c r="AU75" ph="1"/>
      <c r="AV75" ph="1"/>
      <c r="AW75" ph="1"/>
      <c r="AX75" ph="1"/>
    </row>
    <row r="76" spans="2:50" ht="21" customHeight="1">
      <c r="B76" s="5" t="s">
        <v>23</v>
      </c>
      <c r="C76" s="457" t="str">
        <f>C9</f>
        <v/>
      </c>
      <c r="D76" s="457"/>
      <c r="E76" s="6" t="s">
        <v>35</v>
      </c>
      <c r="F76" s="457" t="str">
        <f>F9</f>
        <v/>
      </c>
      <c r="G76" s="311"/>
      <c r="H76" s="261"/>
      <c r="N76" s="440"/>
      <c r="O76" s="440"/>
      <c r="Q76" s="527">
        <f>初期入力!$C$15</f>
        <v>0</v>
      </c>
      <c r="R76" s="527" ph="1"/>
      <c r="S76" s="527" ph="1"/>
      <c r="T76" s="527" ph="1"/>
      <c r="U76" s="456"/>
      <c r="V76" s="72"/>
    </row>
    <row r="77" spans="2:50" ht="15.75" customHeight="1">
      <c r="C77" t="s">
        <v>33</v>
      </c>
      <c r="N77" s="441" t="s">
        <v>27</v>
      </c>
      <c r="O77" s="440"/>
      <c r="Q77" s="456">
        <f>初期入力!$C$17</f>
        <v>0</v>
      </c>
      <c r="R77" s="456"/>
      <c r="S77" s="456"/>
      <c r="T77" s="456"/>
      <c r="U77" s="456"/>
      <c r="V77" s="72"/>
    </row>
    <row r="78" spans="2:50" ht="18.75" customHeight="1">
      <c r="O78" s="15"/>
      <c r="Q78" s="468">
        <f>初期入力!$I$26</f>
        <v>0</v>
      </c>
      <c r="R78" s="469"/>
      <c r="S78" s="77"/>
      <c r="T78" s="468">
        <f>初期入力!$I$28</f>
        <v>0</v>
      </c>
      <c r="U78" s="469"/>
      <c r="V78" s="13"/>
    </row>
    <row r="79" spans="2:50" ht="19.5" customHeight="1">
      <c r="C79" s="311" t="s">
        <v>453</v>
      </c>
      <c r="D79" s="311"/>
      <c r="E79" s="311">
        <f>E12</f>
        <v>0</v>
      </c>
      <c r="F79" s="311"/>
      <c r="G79" s="281"/>
      <c r="H79" s="281"/>
      <c r="N79" s="441" t="s">
        <v>28</v>
      </c>
      <c r="O79" s="440"/>
      <c r="Q79" s="552">
        <f>初期入力!$C$26</f>
        <v>0</v>
      </c>
      <c r="R79" s="552"/>
      <c r="S79" s="17" t="s">
        <v>29</v>
      </c>
      <c r="T79" s="552">
        <f>初期入力!$C$28</f>
        <v>0</v>
      </c>
      <c r="U79" s="552"/>
      <c r="V79" s="17" t="s">
        <v>30</v>
      </c>
    </row>
    <row r="80" spans="2:50" ht="15.95" customHeight="1">
      <c r="B80" s="708"/>
      <c r="C80" s="708"/>
      <c r="D80" s="2"/>
      <c r="E80" s="2"/>
      <c r="F80" s="2"/>
      <c r="N80" s="441" t="s">
        <v>31</v>
      </c>
      <c r="O80" s="440"/>
      <c r="Q80" s="439">
        <f>初期入力!$C$30</f>
        <v>0</v>
      </c>
      <c r="R80" s="439" ph="1"/>
      <c r="S80" s="439" ph="1"/>
      <c r="T80" s="439" ph="1"/>
      <c r="U80" s="439" ph="1"/>
      <c r="V80" s="440"/>
    </row>
    <row r="81" spans="2:22" ht="20.25" customHeight="1">
      <c r="O81" s="13"/>
      <c r="Q81" s="564">
        <f>初期入力!$C$32</f>
        <v>0</v>
      </c>
      <c r="R81" s="564"/>
      <c r="S81" s="13" t="s">
        <v>32</v>
      </c>
      <c r="T81" s="439" t="str">
        <f>初期入力!$C$34&amp;"号）"</f>
        <v>号）</v>
      </c>
      <c r="U81" s="439"/>
      <c r="V81" s="439"/>
    </row>
    <row r="82" spans="2:22" ht="9.9499999999999993" customHeight="1" thickBot="1">
      <c r="P82" s="13"/>
      <c r="Q82" s="13"/>
      <c r="R82" s="13"/>
      <c r="S82" s="13"/>
      <c r="T82" s="13"/>
      <c r="U82" s="13"/>
      <c r="V82" s="13"/>
    </row>
    <row r="83" spans="2:22" ht="21" customHeight="1">
      <c r="B83" s="1"/>
      <c r="C83" s="1"/>
      <c r="D83" s="1"/>
      <c r="E83" s="1"/>
      <c r="F83" s="1"/>
      <c r="G83" s="1"/>
      <c r="K83" s="1"/>
      <c r="L83" s="695" t="s">
        <v>34</v>
      </c>
      <c r="M83" s="696"/>
      <c r="N83" s="565" t="s">
        <v>382</v>
      </c>
      <c r="O83" s="566"/>
      <c r="P83" s="566"/>
      <c r="Q83" s="567"/>
      <c r="R83" s="470" t="str">
        <f>R50</f>
        <v>消費税(10%)</v>
      </c>
      <c r="S83" s="471"/>
      <c r="T83" s="470" t="s">
        <v>381</v>
      </c>
      <c r="U83" s="472"/>
      <c r="V83" s="471"/>
    </row>
    <row r="84" spans="2:22" ht="21" customHeight="1">
      <c r="B84" s="686"/>
      <c r="C84" s="686"/>
      <c r="D84" s="686"/>
      <c r="E84" s="686"/>
      <c r="F84" s="255"/>
      <c r="L84" s="452" t="str">
        <f>L17</f>
        <v/>
      </c>
      <c r="M84" s="453" t="str">
        <f>IF(請求データ入力!$D$25&lt;&gt;0,請求データ入力!$D$25,"")</f>
        <v/>
      </c>
      <c r="N84" s="568" t="str">
        <f>N17</f>
        <v/>
      </c>
      <c r="O84" s="650"/>
      <c r="P84" s="650"/>
      <c r="Q84" s="651"/>
      <c r="R84" s="641" t="str">
        <f>R17</f>
        <v/>
      </c>
      <c r="S84" s="642"/>
      <c r="T84" s="477" t="str">
        <f>$S$17</f>
        <v/>
      </c>
      <c r="U84" s="478"/>
      <c r="V84" s="479"/>
    </row>
    <row r="85" spans="2:22" ht="24.95" customHeight="1" thickBot="1">
      <c r="K85" s="258"/>
      <c r="L85" s="454" t="str">
        <f>IF(請求データ入力!$D$25&lt;&gt;0,請求データ入力!$D$25,"")</f>
        <v/>
      </c>
      <c r="M85" s="455" t="str">
        <f>IF(請求データ入力!$D$25&lt;&gt;0,請求データ入力!$D$25,"")</f>
        <v/>
      </c>
      <c r="N85" s="480"/>
      <c r="O85" s="481"/>
      <c r="P85" s="481"/>
      <c r="Q85" s="482"/>
      <c r="R85" s="643"/>
      <c r="S85" s="644"/>
      <c r="T85" s="646"/>
      <c r="U85" s="550"/>
      <c r="V85" s="647"/>
    </row>
    <row r="86" spans="2:22" ht="26.25" customHeight="1">
      <c r="I86" s="638"/>
      <c r="J86" s="639"/>
      <c r="K86" s="645" t="s">
        <v>16</v>
      </c>
      <c r="L86" s="507" t="s">
        <v>15</v>
      </c>
      <c r="M86" s="507" t="s">
        <v>53</v>
      </c>
      <c r="N86" s="521" t="s">
        <v>62</v>
      </c>
      <c r="O86" s="562"/>
      <c r="P86" s="562"/>
      <c r="Q86" s="544" t="s">
        <v>63</v>
      </c>
      <c r="R86" s="562"/>
      <c r="S86" s="544" t="s">
        <v>54</v>
      </c>
      <c r="T86" s="645"/>
      <c r="U86" s="648" t="s">
        <v>64</v>
      </c>
      <c r="V86" s="597"/>
    </row>
    <row r="87" spans="2:22" ht="18.75" customHeight="1" thickBot="1">
      <c r="I87" s="416"/>
      <c r="J87" s="416"/>
      <c r="K87" s="506"/>
      <c r="L87" s="508"/>
      <c r="M87" s="508"/>
      <c r="N87" s="545"/>
      <c r="O87" s="563"/>
      <c r="P87" s="563"/>
      <c r="Q87" s="545"/>
      <c r="R87" s="563"/>
      <c r="S87" s="545"/>
      <c r="T87" s="506"/>
      <c r="U87" s="600"/>
      <c r="V87" s="649"/>
    </row>
    <row r="88" spans="2:22" ht="24.75" customHeight="1">
      <c r="B88" s="442"/>
      <c r="C88" s="442"/>
      <c r="D88" s="442"/>
      <c r="E88" s="442"/>
      <c r="F88" s="1"/>
      <c r="I88" s="37"/>
      <c r="J88" s="21" t="s">
        <v>376</v>
      </c>
      <c r="K88" s="187" t="str">
        <f t="shared" ref="K88:N94" si="5">K21</f>
        <v/>
      </c>
      <c r="L88" s="47">
        <f t="shared" si="5"/>
        <v>0</v>
      </c>
      <c r="M88" s="47">
        <f t="shared" si="5"/>
        <v>0</v>
      </c>
      <c r="N88" s="518" t="str">
        <f t="shared" si="5"/>
        <v/>
      </c>
      <c r="O88" s="519"/>
      <c r="P88" s="520"/>
      <c r="Q88" s="560" t="str">
        <f t="shared" ref="Q88:Q94" si="6">Q21</f>
        <v/>
      </c>
      <c r="R88" s="561"/>
      <c r="S88" s="518" t="str">
        <f>S21</f>
        <v/>
      </c>
      <c r="T88" s="520"/>
      <c r="U88" s="608">
        <f>U54</f>
        <v>0</v>
      </c>
      <c r="V88" s="637"/>
    </row>
    <row r="89" spans="2:22" ht="24.75" customHeight="1">
      <c r="B89" s="440"/>
      <c r="C89" s="440"/>
      <c r="D89" s="440"/>
      <c r="E89" s="440"/>
      <c r="F89" s="440"/>
      <c r="I89" s="38"/>
      <c r="J89" s="74" t="s">
        <v>273</v>
      </c>
      <c r="K89" s="188" t="str">
        <f t="shared" si="5"/>
        <v/>
      </c>
      <c r="L89" s="49">
        <f t="shared" si="5"/>
        <v>0</v>
      </c>
      <c r="M89" s="49">
        <f t="shared" si="5"/>
        <v>0</v>
      </c>
      <c r="N89" s="433" t="str">
        <f t="shared" si="5"/>
        <v/>
      </c>
      <c r="O89" s="438"/>
      <c r="P89" s="434"/>
      <c r="Q89" s="437" t="str">
        <f t="shared" si="6"/>
        <v/>
      </c>
      <c r="R89" s="433"/>
      <c r="S89" s="433" t="str">
        <f t="shared" ref="S89:S94" si="7">S55</f>
        <v/>
      </c>
      <c r="T89" s="434"/>
      <c r="U89" s="598" t="str">
        <f t="shared" ref="U89:U94" si="8">U55</f>
        <v>　</v>
      </c>
      <c r="V89" s="599"/>
    </row>
    <row r="90" spans="2:22" ht="24.75" customHeight="1" thickBot="1">
      <c r="B90" s="640"/>
      <c r="C90" s="640"/>
      <c r="D90" s="640"/>
      <c r="E90" s="640"/>
      <c r="F90" s="640"/>
      <c r="I90" s="38"/>
      <c r="J90" s="74" t="s">
        <v>54</v>
      </c>
      <c r="K90" s="186" t="str">
        <f t="shared" si="5"/>
        <v/>
      </c>
      <c r="L90" s="48">
        <f t="shared" si="5"/>
        <v>0</v>
      </c>
      <c r="M90" s="48">
        <f t="shared" si="5"/>
        <v>0</v>
      </c>
      <c r="N90" s="433" t="str">
        <f t="shared" si="5"/>
        <v/>
      </c>
      <c r="O90" s="438"/>
      <c r="P90" s="434"/>
      <c r="Q90" s="437" t="str">
        <f t="shared" si="6"/>
        <v/>
      </c>
      <c r="R90" s="433"/>
      <c r="S90" s="433" t="str">
        <f t="shared" si="7"/>
        <v/>
      </c>
      <c r="T90" s="434"/>
      <c r="U90" s="598" t="str">
        <f t="shared" si="8"/>
        <v>　</v>
      </c>
      <c r="V90" s="599"/>
    </row>
    <row r="91" spans="2:22" ht="24.75" customHeight="1">
      <c r="B91" s="670" t="s">
        <v>267</v>
      </c>
      <c r="C91" s="671"/>
      <c r="D91" s="684" t="s">
        <v>266</v>
      </c>
      <c r="E91" s="671"/>
      <c r="F91" s="652" t="s">
        <v>380</v>
      </c>
      <c r="G91" s="465"/>
      <c r="H91" s="637"/>
      <c r="I91" s="26" t="s">
        <v>57</v>
      </c>
      <c r="J91" s="22" t="s">
        <v>67</v>
      </c>
      <c r="K91" s="186" t="str">
        <f t="shared" si="5"/>
        <v/>
      </c>
      <c r="L91" s="39" t="str">
        <f t="shared" si="5"/>
        <v/>
      </c>
      <c r="M91" s="40" t="str">
        <f t="shared" si="5"/>
        <v/>
      </c>
      <c r="N91" s="433" t="str">
        <f t="shared" si="5"/>
        <v/>
      </c>
      <c r="O91" s="438"/>
      <c r="P91" s="434"/>
      <c r="Q91" s="437" t="str">
        <f t="shared" si="6"/>
        <v/>
      </c>
      <c r="R91" s="433"/>
      <c r="S91" s="433" t="str">
        <f t="shared" si="7"/>
        <v/>
      </c>
      <c r="T91" s="434"/>
      <c r="U91" s="598" t="str">
        <f t="shared" si="8"/>
        <v>　</v>
      </c>
      <c r="V91" s="599"/>
    </row>
    <row r="92" spans="2:22" ht="24.75" customHeight="1" thickBot="1">
      <c r="B92" s="672"/>
      <c r="C92" s="673"/>
      <c r="D92" s="685"/>
      <c r="E92" s="673"/>
      <c r="F92" s="653"/>
      <c r="G92" s="654"/>
      <c r="H92" s="575"/>
      <c r="I92" s="27" t="s">
        <v>58</v>
      </c>
      <c r="J92" s="41" t="s">
        <v>55</v>
      </c>
      <c r="K92" s="185" t="str">
        <f t="shared" si="5"/>
        <v/>
      </c>
      <c r="L92" s="42" t="str">
        <f t="shared" si="5"/>
        <v/>
      </c>
      <c r="M92" s="43" t="str">
        <f t="shared" si="5"/>
        <v/>
      </c>
      <c r="N92" s="579" t="str">
        <f t="shared" si="5"/>
        <v/>
      </c>
      <c r="O92" s="590"/>
      <c r="P92" s="580"/>
      <c r="Q92" s="578" t="str">
        <f t="shared" si="6"/>
        <v/>
      </c>
      <c r="R92" s="579"/>
      <c r="S92" s="579" t="str">
        <f t="shared" si="7"/>
        <v/>
      </c>
      <c r="T92" s="580"/>
      <c r="U92" s="655" t="str">
        <f t="shared" si="8"/>
        <v>　</v>
      </c>
      <c r="V92" s="656"/>
    </row>
    <row r="93" spans="2:22" ht="24.75" customHeight="1" thickTop="1" thickBot="1">
      <c r="B93" s="674">
        <f>B59</f>
        <v>0</v>
      </c>
      <c r="C93" s="675"/>
      <c r="D93" s="680">
        <f>D59</f>
        <v>0</v>
      </c>
      <c r="E93" s="681"/>
      <c r="F93" s="689">
        <f>F59</f>
        <v>0</v>
      </c>
      <c r="G93" s="690"/>
      <c r="H93" s="691"/>
      <c r="I93" s="67" t="s">
        <v>59</v>
      </c>
      <c r="J93" s="44" t="s">
        <v>61</v>
      </c>
      <c r="K93" s="189" t="str">
        <f t="shared" si="5"/>
        <v/>
      </c>
      <c r="L93" s="45" t="str">
        <f t="shared" si="5"/>
        <v/>
      </c>
      <c r="M93" s="46" t="str">
        <f t="shared" si="5"/>
        <v/>
      </c>
      <c r="N93" s="443" t="str">
        <f t="shared" si="5"/>
        <v/>
      </c>
      <c r="O93" s="515"/>
      <c r="P93" s="444"/>
      <c r="Q93" s="591" t="str">
        <f t="shared" si="6"/>
        <v/>
      </c>
      <c r="R93" s="443"/>
      <c r="S93" s="443" t="str">
        <f t="shared" si="7"/>
        <v/>
      </c>
      <c r="T93" s="444"/>
      <c r="U93" s="576" t="str">
        <f>U59</f>
        <v/>
      </c>
      <c r="V93" s="577"/>
    </row>
    <row r="94" spans="2:22" ht="24.75" customHeight="1" thickTop="1" thickBot="1">
      <c r="B94" s="676"/>
      <c r="C94" s="677"/>
      <c r="D94" s="682"/>
      <c r="E94" s="683"/>
      <c r="F94" s="692"/>
      <c r="G94" s="693"/>
      <c r="H94" s="694"/>
      <c r="I94" s="68" t="s">
        <v>60</v>
      </c>
      <c r="J94" s="69" t="s">
        <v>56</v>
      </c>
      <c r="K94" s="257" t="str">
        <f t="shared" si="5"/>
        <v/>
      </c>
      <c r="L94" s="78" t="str">
        <f t="shared" si="5"/>
        <v/>
      </c>
      <c r="M94" s="78" t="str">
        <f t="shared" si="5"/>
        <v/>
      </c>
      <c r="N94" s="657" t="str">
        <f t="shared" si="5"/>
        <v/>
      </c>
      <c r="O94" s="658"/>
      <c r="P94" s="659"/>
      <c r="Q94" s="657" t="str">
        <f t="shared" si="6"/>
        <v/>
      </c>
      <c r="R94" s="658"/>
      <c r="S94" s="657" t="str">
        <f t="shared" si="7"/>
        <v/>
      </c>
      <c r="T94" s="659"/>
      <c r="U94" s="602" t="str">
        <f t="shared" si="8"/>
        <v>　</v>
      </c>
      <c r="V94" s="603"/>
    </row>
    <row r="95" spans="2:22" ht="24.75" customHeight="1">
      <c r="B95" s="604" t="s">
        <v>65</v>
      </c>
      <c r="C95" s="605"/>
      <c r="D95" s="605"/>
      <c r="E95" s="605"/>
      <c r="F95" s="605"/>
      <c r="G95" s="605"/>
      <c r="H95" s="606"/>
      <c r="I95" s="608" t="s">
        <v>68</v>
      </c>
      <c r="J95" s="466"/>
      <c r="K95" s="464" t="s">
        <v>77</v>
      </c>
      <c r="L95" s="465"/>
      <c r="M95" s="466"/>
      <c r="N95" s="464" t="s">
        <v>62</v>
      </c>
      <c r="O95" s="465"/>
      <c r="P95" s="466"/>
      <c r="Q95" s="464" t="s">
        <v>63</v>
      </c>
      <c r="R95" s="466"/>
      <c r="S95" s="464" t="s">
        <v>54</v>
      </c>
      <c r="T95" s="466"/>
      <c r="U95" s="613" t="s">
        <v>78</v>
      </c>
      <c r="V95" s="534"/>
    </row>
    <row r="96" spans="2:22" ht="24.75" customHeight="1">
      <c r="B96" s="678" t="str">
        <f>IF(B62="","",B62)</f>
        <v/>
      </c>
      <c r="C96" s="679"/>
      <c r="D96" s="687" t="str">
        <f>IF(D62="","",D62)</f>
        <v/>
      </c>
      <c r="E96" s="679"/>
      <c r="F96" s="687" t="str">
        <f>IF(F62="","",F62)</f>
        <v/>
      </c>
      <c r="G96" s="688"/>
      <c r="H96" s="459"/>
      <c r="I96" s="617" t="str">
        <f>IF(I62="","",I62)</f>
        <v/>
      </c>
      <c r="J96" s="615"/>
      <c r="K96" s="616" t="str">
        <f>IF(K62="","",K62)</f>
        <v/>
      </c>
      <c r="L96" s="617"/>
      <c r="M96" s="617"/>
      <c r="N96" s="660" t="str">
        <f>IF(N62="","",N62)</f>
        <v/>
      </c>
      <c r="O96" s="615"/>
      <c r="P96" s="615"/>
      <c r="Q96" s="660" t="str">
        <f>IF(Q62="","",Q62)</f>
        <v/>
      </c>
      <c r="R96" s="617"/>
      <c r="S96" s="660" t="str">
        <f>IF(S62="","",S62)</f>
        <v/>
      </c>
      <c r="T96" s="617"/>
      <c r="U96" s="661" t="str">
        <f>IF(U62="","",U62)</f>
        <v/>
      </c>
      <c r="V96" s="662"/>
    </row>
    <row r="97" spans="2:50" ht="24.75" customHeight="1">
      <c r="B97" s="678" t="str">
        <f>IF(B63="","",B63)</f>
        <v/>
      </c>
      <c r="C97" s="679"/>
      <c r="D97" s="687" t="str">
        <f>IF(D63="","",D63)</f>
        <v/>
      </c>
      <c r="E97" s="679"/>
      <c r="F97" s="687" t="str">
        <f>IF(F63="","",F63)</f>
        <v/>
      </c>
      <c r="G97" s="688"/>
      <c r="H97" s="459"/>
      <c r="I97" s="617" t="str">
        <f>IF(I63="","",I63)</f>
        <v/>
      </c>
      <c r="J97" s="615"/>
      <c r="K97" s="616" t="str">
        <f>IF(K63="","",K63)</f>
        <v/>
      </c>
      <c r="L97" s="617"/>
      <c r="M97" s="617"/>
      <c r="N97" s="616" t="str">
        <f>IF(N63="","",N63)</f>
        <v/>
      </c>
      <c r="O97" s="615"/>
      <c r="P97" s="615"/>
      <c r="Q97" s="616" t="str">
        <f>IF(Q63="","",Q63)</f>
        <v/>
      </c>
      <c r="R97" s="617"/>
      <c r="S97" s="616" t="str">
        <f>IF(S63="","",S63)</f>
        <v/>
      </c>
      <c r="T97" s="617"/>
      <c r="U97" s="661" t="str">
        <f>IF(U63="","",U63)</f>
        <v/>
      </c>
      <c r="V97" s="662"/>
    </row>
    <row r="98" spans="2:50" ht="24.75" customHeight="1">
      <c r="B98" s="678" t="str">
        <f>IF(B64="","",B64)</f>
        <v/>
      </c>
      <c r="C98" s="679"/>
      <c r="D98" s="687" t="str">
        <f>IF(D64="","",D64)</f>
        <v/>
      </c>
      <c r="E98" s="679"/>
      <c r="F98" s="687" t="str">
        <f>IF(F64="","",F64)</f>
        <v/>
      </c>
      <c r="G98" s="688"/>
      <c r="H98" s="459"/>
      <c r="I98" s="617" t="str">
        <f>IF(I64="","",I64)</f>
        <v/>
      </c>
      <c r="J98" s="615"/>
      <c r="K98" s="616" t="str">
        <f>IF(K64="","",K64)</f>
        <v/>
      </c>
      <c r="L98" s="617"/>
      <c r="M98" s="617"/>
      <c r="N98" s="616" t="str">
        <f>IF(N64="","",N64)</f>
        <v/>
      </c>
      <c r="O98" s="615"/>
      <c r="P98" s="615"/>
      <c r="Q98" s="616" t="str">
        <f>IF(Q64="","",Q64)</f>
        <v/>
      </c>
      <c r="R98" s="617"/>
      <c r="S98" s="616" t="str">
        <f>IF(S64="","",S64)</f>
        <v/>
      </c>
      <c r="T98" s="617"/>
      <c r="U98" s="661" t="str">
        <f>IF(U64="","",U64)</f>
        <v/>
      </c>
      <c r="V98" s="662"/>
    </row>
    <row r="99" spans="2:50" ht="24.75" customHeight="1">
      <c r="B99" s="678" t="str">
        <f>IF(B65="","",B65)</f>
        <v/>
      </c>
      <c r="C99" s="679"/>
      <c r="D99" s="687" t="str">
        <f>IF(D65="","",D65)</f>
        <v/>
      </c>
      <c r="E99" s="679"/>
      <c r="F99" s="687" t="str">
        <f>IF(F65="","",F65)</f>
        <v/>
      </c>
      <c r="G99" s="688"/>
      <c r="H99" s="459"/>
      <c r="I99" s="617" t="str">
        <f>IF(I65="","",I65)</f>
        <v/>
      </c>
      <c r="J99" s="615"/>
      <c r="K99" s="616" t="str">
        <f>IF(K65="","",K65)</f>
        <v/>
      </c>
      <c r="L99" s="617"/>
      <c r="M99" s="617"/>
      <c r="N99" s="616" t="str">
        <f>IF(N65="","",N65)</f>
        <v/>
      </c>
      <c r="O99" s="615"/>
      <c r="P99" s="615"/>
      <c r="Q99" s="616" t="str">
        <f>IF(Q65="","",Q65)</f>
        <v/>
      </c>
      <c r="R99" s="617"/>
      <c r="S99" s="616" t="str">
        <f>IF(S65="","",S65)</f>
        <v/>
      </c>
      <c r="T99" s="617"/>
      <c r="U99" s="661" t="str">
        <f>IF(U65="","",U65)</f>
        <v/>
      </c>
      <c r="V99" s="662"/>
    </row>
    <row r="100" spans="2:50" ht="24.75" customHeight="1" thickBot="1">
      <c r="B100" s="633" t="str">
        <f>IF(B66="","",B66)</f>
        <v/>
      </c>
      <c r="C100" s="634"/>
      <c r="D100" s="635" t="str">
        <f>IF(D66="","",D66)</f>
        <v/>
      </c>
      <c r="E100" s="669"/>
      <c r="F100" s="635" t="str">
        <f>IF(F66="","",F66)</f>
        <v/>
      </c>
      <c r="G100" s="636"/>
      <c r="H100" s="461"/>
      <c r="I100" s="666" t="s">
        <v>95</v>
      </c>
      <c r="J100" s="667"/>
      <c r="K100" s="667"/>
      <c r="L100" s="667"/>
      <c r="M100" s="668"/>
      <c r="N100" s="663"/>
      <c r="O100" s="416"/>
      <c r="P100" s="416"/>
      <c r="Q100" s="663"/>
      <c r="R100" s="462"/>
      <c r="S100" s="663"/>
      <c r="T100" s="462"/>
      <c r="U100" s="664"/>
      <c r="V100" s="665"/>
    </row>
    <row r="101" spans="2:50" ht="24.75" customHeight="1">
      <c r="B101" s="448" t="s">
        <v>384</v>
      </c>
      <c r="C101" s="311"/>
      <c r="D101" s="311"/>
      <c r="E101" s="311"/>
      <c r="F101" s="311"/>
      <c r="G101" s="311"/>
      <c r="H101" s="311"/>
      <c r="I101" s="311"/>
      <c r="J101" s="311"/>
      <c r="K101" s="311"/>
      <c r="L101" s="311"/>
      <c r="M101" s="311"/>
      <c r="N101" s="311"/>
      <c r="O101" s="311"/>
      <c r="P101" s="311"/>
      <c r="Q101" s="311"/>
      <c r="R101" s="311"/>
      <c r="S101" s="311"/>
      <c r="T101" s="311"/>
      <c r="U101" s="311"/>
      <c r="V101" s="311"/>
    </row>
    <row r="102" spans="2:50" ht="20.65">
      <c r="AS102" ph="1"/>
      <c r="AT102" ph="1"/>
      <c r="AU102" ph="1"/>
      <c r="AV102" ph="1"/>
      <c r="AW102" ph="1"/>
      <c r="AX102" ph="1"/>
    </row>
    <row r="106" spans="2:50" ht="20.65">
      <c r="Q106" ph="1"/>
      <c r="R106" ph="1"/>
      <c r="S106" ph="1"/>
      <c r="T106" ph="1"/>
      <c r="AS106" ph="1"/>
      <c r="AT106" ph="1"/>
      <c r="AU106" ph="1"/>
      <c r="AV106" ph="1"/>
      <c r="AW106" ph="1"/>
      <c r="AX106" ph="1"/>
    </row>
    <row r="107" spans="2:50" ht="20.65">
      <c r="Q107" ph="1"/>
      <c r="R107" ph="1"/>
      <c r="S107" ph="1"/>
      <c r="T107" ph="1"/>
      <c r="AS107" ph="1"/>
      <c r="AT107" ph="1"/>
      <c r="AU107" ph="1"/>
      <c r="AV107" ph="1"/>
      <c r="AW107" ph="1"/>
      <c r="AX107" ph="1"/>
    </row>
    <row r="108" spans="2:50" ht="20.65">
      <c r="Q108" ph="1"/>
      <c r="R108" ph="1"/>
      <c r="S108" ph="1"/>
      <c r="T108" ph="1"/>
    </row>
    <row r="112" spans="2:50" ht="20.65">
      <c r="Q112" ph="1"/>
      <c r="R112" ph="1"/>
      <c r="S112" ph="1"/>
      <c r="T112" ph="1"/>
      <c r="U112" ph="1"/>
    </row>
  </sheetData>
  <mergeCells count="376">
    <mergeCell ref="B47:C47"/>
    <mergeCell ref="C46:D46"/>
    <mergeCell ref="E46:F46"/>
    <mergeCell ref="B51:E51"/>
    <mergeCell ref="F63:H63"/>
    <mergeCell ref="F62:H62"/>
    <mergeCell ref="F66:H66"/>
    <mergeCell ref="E55:E56"/>
    <mergeCell ref="D55:D56"/>
    <mergeCell ref="C55:C56"/>
    <mergeCell ref="B57:C58"/>
    <mergeCell ref="D59:E60"/>
    <mergeCell ref="D57:E58"/>
    <mergeCell ref="F57:H58"/>
    <mergeCell ref="B62:C62"/>
    <mergeCell ref="B63:C63"/>
    <mergeCell ref="B64:C64"/>
    <mergeCell ref="B65:C65"/>
    <mergeCell ref="B66:C66"/>
    <mergeCell ref="F65:H65"/>
    <mergeCell ref="F64:H64"/>
    <mergeCell ref="F59:H60"/>
    <mergeCell ref="B59:C60"/>
    <mergeCell ref="B75:G75"/>
    <mergeCell ref="F55:F56"/>
    <mergeCell ref="B53:F53"/>
    <mergeCell ref="L84:M85"/>
    <mergeCell ref="C79:D79"/>
    <mergeCell ref="E79:F79"/>
    <mergeCell ref="L83:M83"/>
    <mergeCell ref="B80:C80"/>
    <mergeCell ref="B74:G74"/>
    <mergeCell ref="B73:G73"/>
    <mergeCell ref="F96:H96"/>
    <mergeCell ref="F97:H97"/>
    <mergeCell ref="F98:H98"/>
    <mergeCell ref="F99:H99"/>
    <mergeCell ref="B95:H95"/>
    <mergeCell ref="N94:P94"/>
    <mergeCell ref="B88:E88"/>
    <mergeCell ref="F89:F90"/>
    <mergeCell ref="F93:H94"/>
    <mergeCell ref="B89:B90"/>
    <mergeCell ref="N92:P92"/>
    <mergeCell ref="N91:P91"/>
    <mergeCell ref="B91:C92"/>
    <mergeCell ref="B93:C94"/>
    <mergeCell ref="B98:C98"/>
    <mergeCell ref="B99:C99"/>
    <mergeCell ref="D93:E94"/>
    <mergeCell ref="D91:E92"/>
    <mergeCell ref="B84:E84"/>
    <mergeCell ref="D99:E99"/>
    <mergeCell ref="D98:E98"/>
    <mergeCell ref="D97:E97"/>
    <mergeCell ref="D96:E96"/>
    <mergeCell ref="B96:C96"/>
    <mergeCell ref="B97:C97"/>
    <mergeCell ref="B101:V101"/>
    <mergeCell ref="Q99:R99"/>
    <mergeCell ref="S99:T99"/>
    <mergeCell ref="U99:V99"/>
    <mergeCell ref="I100:M100"/>
    <mergeCell ref="N100:P100"/>
    <mergeCell ref="Q100:R100"/>
    <mergeCell ref="D100:E100"/>
    <mergeCell ref="S97:T97"/>
    <mergeCell ref="K99:M99"/>
    <mergeCell ref="N99:P99"/>
    <mergeCell ref="S100:T100"/>
    <mergeCell ref="U100:V100"/>
    <mergeCell ref="I99:J99"/>
    <mergeCell ref="U97:V97"/>
    <mergeCell ref="I98:J98"/>
    <mergeCell ref="K98:M98"/>
    <mergeCell ref="N98:P98"/>
    <mergeCell ref="Q98:R98"/>
    <mergeCell ref="S98:T98"/>
    <mergeCell ref="U98:V98"/>
    <mergeCell ref="Q94:R94"/>
    <mergeCell ref="I97:J97"/>
    <mergeCell ref="K97:M97"/>
    <mergeCell ref="N97:P97"/>
    <mergeCell ref="Q97:R97"/>
    <mergeCell ref="S94:T94"/>
    <mergeCell ref="U94:V94"/>
    <mergeCell ref="S96:T96"/>
    <mergeCell ref="U96:V96"/>
    <mergeCell ref="S95:T95"/>
    <mergeCell ref="U95:V95"/>
    <mergeCell ref="I96:J96"/>
    <mergeCell ref="K96:M96"/>
    <mergeCell ref="N96:P96"/>
    <mergeCell ref="Q96:R96"/>
    <mergeCell ref="I95:J95"/>
    <mergeCell ref="K95:M95"/>
    <mergeCell ref="N95:P95"/>
    <mergeCell ref="Q95:R95"/>
    <mergeCell ref="S92:T92"/>
    <mergeCell ref="U92:V92"/>
    <mergeCell ref="M86:M87"/>
    <mergeCell ref="N86:P87"/>
    <mergeCell ref="Q86:R87"/>
    <mergeCell ref="U93:V93"/>
    <mergeCell ref="N93:P93"/>
    <mergeCell ref="Q93:R93"/>
    <mergeCell ref="N88:P88"/>
    <mergeCell ref="Q88:R88"/>
    <mergeCell ref="S89:T89"/>
    <mergeCell ref="U89:V89"/>
    <mergeCell ref="N90:P90"/>
    <mergeCell ref="Q91:R91"/>
    <mergeCell ref="Q92:R92"/>
    <mergeCell ref="Q90:R90"/>
    <mergeCell ref="B100:C100"/>
    <mergeCell ref="F100:H100"/>
    <mergeCell ref="S88:T88"/>
    <mergeCell ref="U88:V88"/>
    <mergeCell ref="I86:J87"/>
    <mergeCell ref="R83:S83"/>
    <mergeCell ref="C89:C90"/>
    <mergeCell ref="D89:D90"/>
    <mergeCell ref="E89:E90"/>
    <mergeCell ref="N89:P89"/>
    <mergeCell ref="Q89:R89"/>
    <mergeCell ref="R84:S85"/>
    <mergeCell ref="S86:T87"/>
    <mergeCell ref="T84:V85"/>
    <mergeCell ref="U86:V87"/>
    <mergeCell ref="N84:Q85"/>
    <mergeCell ref="S90:T90"/>
    <mergeCell ref="U90:V90"/>
    <mergeCell ref="K86:K87"/>
    <mergeCell ref="L86:L87"/>
    <mergeCell ref="F91:H92"/>
    <mergeCell ref="S91:T91"/>
    <mergeCell ref="S93:T93"/>
    <mergeCell ref="U91:V91"/>
    <mergeCell ref="N80:O80"/>
    <mergeCell ref="Q80:V80"/>
    <mergeCell ref="N75:O76"/>
    <mergeCell ref="Q75:U75"/>
    <mergeCell ref="C76:D76"/>
    <mergeCell ref="Q76:U76"/>
    <mergeCell ref="T81:V81"/>
    <mergeCell ref="T83:V83"/>
    <mergeCell ref="N83:Q83"/>
    <mergeCell ref="Q81:R81"/>
    <mergeCell ref="N77:O77"/>
    <mergeCell ref="Q77:U77"/>
    <mergeCell ref="N79:O79"/>
    <mergeCell ref="Q79:R79"/>
    <mergeCell ref="N74:O74"/>
    <mergeCell ref="Q74:T74"/>
    <mergeCell ref="I66:M66"/>
    <mergeCell ref="N66:P66"/>
    <mergeCell ref="Q66:R66"/>
    <mergeCell ref="S66:T66"/>
    <mergeCell ref="U66:V66"/>
    <mergeCell ref="T79:U79"/>
    <mergeCell ref="Q78:R78"/>
    <mergeCell ref="T78:U78"/>
    <mergeCell ref="Q65:R65"/>
    <mergeCell ref="K65:M65"/>
    <mergeCell ref="S65:T65"/>
    <mergeCell ref="U65:V65"/>
    <mergeCell ref="S63:T63"/>
    <mergeCell ref="U63:V63"/>
    <mergeCell ref="Q63:R63"/>
    <mergeCell ref="I63:J63"/>
    <mergeCell ref="I65:J65"/>
    <mergeCell ref="N65:P65"/>
    <mergeCell ref="K62:M62"/>
    <mergeCell ref="N62:P62"/>
    <mergeCell ref="Q62:R62"/>
    <mergeCell ref="S62:T62"/>
    <mergeCell ref="U62:V62"/>
    <mergeCell ref="I64:J64"/>
    <mergeCell ref="K64:M64"/>
    <mergeCell ref="N64:P64"/>
    <mergeCell ref="Q64:R64"/>
    <mergeCell ref="S64:T64"/>
    <mergeCell ref="U64:V64"/>
    <mergeCell ref="K63:M63"/>
    <mergeCell ref="N63:P63"/>
    <mergeCell ref="N61:P61"/>
    <mergeCell ref="Q61:R61"/>
    <mergeCell ref="S61:T61"/>
    <mergeCell ref="Q59:R59"/>
    <mergeCell ref="S59:T59"/>
    <mergeCell ref="N60:P60"/>
    <mergeCell ref="Q60:R60"/>
    <mergeCell ref="S60:T60"/>
    <mergeCell ref="U61:V61"/>
    <mergeCell ref="Q56:R56"/>
    <mergeCell ref="S56:T56"/>
    <mergeCell ref="U56:V56"/>
    <mergeCell ref="U60:V60"/>
    <mergeCell ref="N59:P59"/>
    <mergeCell ref="U57:V57"/>
    <mergeCell ref="N58:P58"/>
    <mergeCell ref="Q58:R58"/>
    <mergeCell ref="S58:T58"/>
    <mergeCell ref="U58:V58"/>
    <mergeCell ref="S57:T57"/>
    <mergeCell ref="N56:P56"/>
    <mergeCell ref="U59:V59"/>
    <mergeCell ref="N57:P57"/>
    <mergeCell ref="Q57:R57"/>
    <mergeCell ref="N54:P54"/>
    <mergeCell ref="Q54:R54"/>
    <mergeCell ref="S54:T54"/>
    <mergeCell ref="U54:V54"/>
    <mergeCell ref="N55:P55"/>
    <mergeCell ref="Q55:R55"/>
    <mergeCell ref="S55:T55"/>
    <mergeCell ref="U55:V55"/>
    <mergeCell ref="Q46:R46"/>
    <mergeCell ref="T48:V48"/>
    <mergeCell ref="N53:P53"/>
    <mergeCell ref="Q53:R53"/>
    <mergeCell ref="S53:T53"/>
    <mergeCell ref="U53:V53"/>
    <mergeCell ref="N46:O46"/>
    <mergeCell ref="N51:Q52"/>
    <mergeCell ref="U27:V27"/>
    <mergeCell ref="S27:T27"/>
    <mergeCell ref="U25:V25"/>
    <mergeCell ref="U26:V26"/>
    <mergeCell ref="Q43:U43"/>
    <mergeCell ref="Q25:R25"/>
    <mergeCell ref="S25:T25"/>
    <mergeCell ref="Q40:V40"/>
    <mergeCell ref="Q41:T41"/>
    <mergeCell ref="Q42:U42"/>
    <mergeCell ref="S37:V37"/>
    <mergeCell ref="K31:T31"/>
    <mergeCell ref="K32:T32"/>
    <mergeCell ref="K33:T33"/>
    <mergeCell ref="N27:P27"/>
    <mergeCell ref="N25:P25"/>
    <mergeCell ref="Q26:R26"/>
    <mergeCell ref="R36:S36"/>
    <mergeCell ref="T36:V36"/>
    <mergeCell ref="L50:M50"/>
    <mergeCell ref="B5:G5"/>
    <mergeCell ref="R2:S2"/>
    <mergeCell ref="T2:V2"/>
    <mergeCell ref="U21:V21"/>
    <mergeCell ref="S21:T21"/>
    <mergeCell ref="R16:S16"/>
    <mergeCell ref="T16:V16"/>
    <mergeCell ref="N10:O10"/>
    <mergeCell ref="T14:V14"/>
    <mergeCell ref="R17:S18"/>
    <mergeCell ref="S19:T20"/>
    <mergeCell ref="T17:V18"/>
    <mergeCell ref="Q11:R11"/>
    <mergeCell ref="T11:U11"/>
    <mergeCell ref="Q12:R12"/>
    <mergeCell ref="U19:V20"/>
    <mergeCell ref="Q13:V13"/>
    <mergeCell ref="N13:O13"/>
    <mergeCell ref="Q10:U10"/>
    <mergeCell ref="T12:U12"/>
    <mergeCell ref="Q14:R14"/>
    <mergeCell ref="Q21:R21"/>
    <mergeCell ref="Q19:R20"/>
    <mergeCell ref="N12:O12"/>
    <mergeCell ref="C21:H21"/>
    <mergeCell ref="N21:P21"/>
    <mergeCell ref="N19:P20"/>
    <mergeCell ref="F43:G43"/>
    <mergeCell ref="Q6:V6"/>
    <mergeCell ref="Q8:U8"/>
    <mergeCell ref="M2:N3"/>
    <mergeCell ref="C9:D9"/>
    <mergeCell ref="F9:G9"/>
    <mergeCell ref="G2:J3"/>
    <mergeCell ref="H6:H7"/>
    <mergeCell ref="K2:K3"/>
    <mergeCell ref="N6:O6"/>
    <mergeCell ref="B7:G7"/>
    <mergeCell ref="K5:M5"/>
    <mergeCell ref="B6:G6"/>
    <mergeCell ref="B8:G8"/>
    <mergeCell ref="N8:O9"/>
    <mergeCell ref="Q9:U9"/>
    <mergeCell ref="S3:V3"/>
    <mergeCell ref="L2:L3"/>
    <mergeCell ref="N7:O7"/>
    <mergeCell ref="N5:O5"/>
    <mergeCell ref="Q7:T7"/>
    <mergeCell ref="C12:D12"/>
    <mergeCell ref="E12:F12"/>
    <mergeCell ref="K36:K37"/>
    <mergeCell ref="L36:L37"/>
    <mergeCell ref="M36:N37"/>
    <mergeCell ref="B41:G41"/>
    <mergeCell ref="B40:G40"/>
    <mergeCell ref="B42:G42"/>
    <mergeCell ref="L16:M16"/>
    <mergeCell ref="L17:M18"/>
    <mergeCell ref="N16:Q16"/>
    <mergeCell ref="N17:Q18"/>
    <mergeCell ref="Q27:R27"/>
    <mergeCell ref="Q22:R22"/>
    <mergeCell ref="K19:K20"/>
    <mergeCell ref="M19:M20"/>
    <mergeCell ref="C20:G20"/>
    <mergeCell ref="C19:H19"/>
    <mergeCell ref="I19:J20"/>
    <mergeCell ref="L19:L20"/>
    <mergeCell ref="N26:P26"/>
    <mergeCell ref="N41:O41"/>
    <mergeCell ref="N42:O43"/>
    <mergeCell ref="C22:H22"/>
    <mergeCell ref="F76:G76"/>
    <mergeCell ref="D65:E65"/>
    <mergeCell ref="D66:E66"/>
    <mergeCell ref="D64:E64"/>
    <mergeCell ref="C43:D43"/>
    <mergeCell ref="D62:E62"/>
    <mergeCell ref="D63:E63"/>
    <mergeCell ref="I53:J53"/>
    <mergeCell ref="B55:B56"/>
    <mergeCell ref="B61:H61"/>
    <mergeCell ref="I61:J61"/>
    <mergeCell ref="I62:J62"/>
    <mergeCell ref="B68:V68"/>
    <mergeCell ref="G69:J70"/>
    <mergeCell ref="K69:K70"/>
    <mergeCell ref="L69:L70"/>
    <mergeCell ref="M69:N70"/>
    <mergeCell ref="S70:V70"/>
    <mergeCell ref="R69:S69"/>
    <mergeCell ref="T69:V69"/>
    <mergeCell ref="N72:O72"/>
    <mergeCell ref="H73:H74"/>
    <mergeCell ref="N73:O73"/>
    <mergeCell ref="Q73:V73"/>
    <mergeCell ref="B67:V67"/>
    <mergeCell ref="G36:J37"/>
    <mergeCell ref="H40:H41"/>
    <mergeCell ref="B39:G39"/>
    <mergeCell ref="S24:T24"/>
    <mergeCell ref="U23:V23"/>
    <mergeCell ref="U24:V24"/>
    <mergeCell ref="B72:G72"/>
    <mergeCell ref="L51:M52"/>
    <mergeCell ref="N44:O44"/>
    <mergeCell ref="Q44:U44"/>
    <mergeCell ref="K61:M61"/>
    <mergeCell ref="N47:O47"/>
    <mergeCell ref="Q47:V47"/>
    <mergeCell ref="Q45:R45"/>
    <mergeCell ref="R50:S50"/>
    <mergeCell ref="T50:V50"/>
    <mergeCell ref="R51:S52"/>
    <mergeCell ref="T51:V52"/>
    <mergeCell ref="T46:U46"/>
    <mergeCell ref="N24:P24"/>
    <mergeCell ref="T45:U45"/>
    <mergeCell ref="Q48:R48"/>
    <mergeCell ref="N50:Q50"/>
    <mergeCell ref="S22:T22"/>
    <mergeCell ref="U22:V22"/>
    <mergeCell ref="S23:T23"/>
    <mergeCell ref="Q23:R23"/>
    <mergeCell ref="Q24:R24"/>
    <mergeCell ref="N23:P23"/>
    <mergeCell ref="N39:O39"/>
    <mergeCell ref="N40:O40"/>
    <mergeCell ref="S26:T26"/>
    <mergeCell ref="K30:T30"/>
    <mergeCell ref="N22:P22"/>
  </mergeCells>
  <phoneticPr fontId="3" type="Hiragana" alignment="distributed"/>
  <dataValidations count="2">
    <dataValidation type="list" allowBlank="1" showInputMessage="1" showErrorMessage="1" sqref="B59:C60" xr:uid="{00000000-0002-0000-0300-000000000000}">
      <formula1>"東京工事（333000）,関越工事（313000）,東北工事(023000),関西工事(053000),中部工事(043000),中四国工事(063000),九州工事(073000),芝山工場(005310),開発本部(007100),工事本部(005300),北海道工事(013000),MI事業部"</formula1>
    </dataValidation>
    <dataValidation type="list" allowBlank="1" showInputMessage="1" showErrorMessage="1" sqref="D59:E60" xr:uid="{00000000-0002-0000-0300-000001000000}">
      <formula1>"組立解体費(1102017000),労務費(1102018000),機械運搬費(1102019000),運搬費(1102019000),その他工事費(1103030000),管理費(1103031000),外注下請経費(110032000),諸口(1103033000)"</formula1>
    </dataValidation>
  </dataValidations>
  <pageMargins left="0.19685039370078741" right="0.19685039370078741" top="0.59055118110236227" bottom="0.35433070866141736" header="0.27559055118110237" footer="0.23622047244094491"/>
  <pageSetup paperSize="9" scale="7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3"/>
  <sheetViews>
    <sheetView workbookViewId="0">
      <selection activeCell="A5" sqref="A5"/>
    </sheetView>
  </sheetViews>
  <sheetFormatPr defaultRowHeight="12.75"/>
  <cols>
    <col min="1" max="2" width="6.625" style="203" customWidth="1"/>
    <col min="3" max="3" width="9.125" style="203" customWidth="1"/>
    <col min="4" max="4" width="10.375" style="203" customWidth="1"/>
    <col min="5" max="5" width="12.125" style="203" customWidth="1"/>
    <col min="6" max="7" width="6.5" style="203" customWidth="1"/>
    <col min="8" max="8" width="9.125" style="203" customWidth="1"/>
    <col min="9" max="9" width="10.375" style="203" customWidth="1"/>
    <col min="10" max="10" width="12.125" style="203" customWidth="1"/>
    <col min="11" max="12" width="6.625" style="203" customWidth="1"/>
    <col min="13" max="13" width="9.125" style="203" customWidth="1"/>
    <col min="14" max="14" width="10" style="203" customWidth="1"/>
    <col min="15" max="15" width="12.125" style="203" customWidth="1"/>
    <col min="16" max="16384" width="9" style="203"/>
  </cols>
  <sheetData>
    <row r="1" spans="1:15" ht="16.149999999999999">
      <c r="A1" s="262"/>
      <c r="B1" s="263"/>
      <c r="M1" s="203" t="s">
        <v>447</v>
      </c>
    </row>
    <row r="2" spans="1:15" ht="10.5" customHeight="1" thickBot="1">
      <c r="A2" s="264"/>
      <c r="B2" s="265"/>
    </row>
    <row r="3" spans="1:15" ht="12.75" customHeight="1" thickBot="1">
      <c r="A3" s="266"/>
      <c r="B3" s="267"/>
      <c r="M3" s="204"/>
      <c r="N3" s="205"/>
      <c r="O3" s="206"/>
    </row>
    <row r="4" spans="1:15" s="207" customFormat="1" ht="21.75" customHeight="1">
      <c r="C4" s="207" t="s">
        <v>448</v>
      </c>
      <c r="E4" s="208"/>
      <c r="F4" s="208"/>
      <c r="G4" s="208"/>
      <c r="H4" s="208"/>
      <c r="I4" s="208"/>
      <c r="J4" s="203"/>
      <c r="K4" s="203" t="s">
        <v>337</v>
      </c>
      <c r="M4" s="209"/>
      <c r="N4" s="210"/>
      <c r="O4" s="209"/>
    </row>
    <row r="5" spans="1:15" ht="14.25" customHeight="1" thickBot="1">
      <c r="A5" s="211"/>
      <c r="B5" s="211"/>
      <c r="C5" s="211"/>
      <c r="D5" s="211"/>
      <c r="E5" s="211"/>
      <c r="F5" s="211"/>
      <c r="G5" s="211"/>
      <c r="H5" s="211"/>
      <c r="I5" s="211"/>
      <c r="J5" s="211"/>
      <c r="K5" s="211"/>
      <c r="L5" s="211"/>
      <c r="M5" s="212"/>
      <c r="N5" s="213"/>
      <c r="O5" s="214"/>
    </row>
    <row r="6" spans="1:15" ht="12.75" customHeight="1">
      <c r="I6" s="215" t="s">
        <v>289</v>
      </c>
      <c r="J6" s="215" t="s">
        <v>290</v>
      </c>
    </row>
    <row r="7" spans="1:15" s="217" customFormat="1" ht="14.25" customHeight="1">
      <c r="A7" s="216" t="s">
        <v>291</v>
      </c>
      <c r="B7" s="216"/>
      <c r="C7" s="216" t="s">
        <v>338</v>
      </c>
      <c r="D7" s="216"/>
      <c r="E7" s="216" t="s">
        <v>292</v>
      </c>
      <c r="G7" s="216" t="s">
        <v>339</v>
      </c>
      <c r="H7" s="216"/>
      <c r="I7" s="216" t="s">
        <v>340</v>
      </c>
      <c r="J7" s="218" t="s">
        <v>293</v>
      </c>
    </row>
    <row r="8" spans="1:15" ht="9" customHeight="1"/>
    <row r="9" spans="1:15" s="217" customFormat="1" ht="14.25" customHeight="1">
      <c r="A9" s="216" t="s">
        <v>341</v>
      </c>
      <c r="B9" s="216"/>
      <c r="C9" s="216"/>
      <c r="D9" s="216" t="s">
        <v>342</v>
      </c>
      <c r="E9" s="216"/>
      <c r="G9" s="216" t="s">
        <v>449</v>
      </c>
      <c r="H9" s="216"/>
      <c r="I9" s="216"/>
      <c r="J9" s="216"/>
      <c r="K9" s="216"/>
      <c r="M9" s="216" t="s">
        <v>294</v>
      </c>
      <c r="N9" s="216" t="s">
        <v>343</v>
      </c>
      <c r="O9" s="216"/>
    </row>
    <row r="10" spans="1:15" ht="9.75" customHeight="1" thickBot="1"/>
    <row r="11" spans="1:15" ht="24.75" customHeight="1" thickBot="1">
      <c r="A11" s="219" t="s">
        <v>295</v>
      </c>
      <c r="B11" s="220" t="s">
        <v>296</v>
      </c>
      <c r="C11" s="221" t="s">
        <v>297</v>
      </c>
      <c r="D11" s="221" t="s">
        <v>298</v>
      </c>
      <c r="E11" s="222" t="s">
        <v>299</v>
      </c>
      <c r="F11" s="223" t="s">
        <v>295</v>
      </c>
      <c r="G11" s="220" t="s">
        <v>296</v>
      </c>
      <c r="H11" s="221" t="s">
        <v>297</v>
      </c>
      <c r="I11" s="221" t="s">
        <v>298</v>
      </c>
      <c r="J11" s="222" t="s">
        <v>299</v>
      </c>
      <c r="K11" s="223" t="s">
        <v>295</v>
      </c>
      <c r="L11" s="220" t="s">
        <v>296</v>
      </c>
      <c r="M11" s="221" t="s">
        <v>297</v>
      </c>
      <c r="N11" s="221" t="s">
        <v>298</v>
      </c>
      <c r="O11" s="224" t="s">
        <v>299</v>
      </c>
    </row>
    <row r="12" spans="1:15" ht="21" customHeight="1" thickTop="1">
      <c r="A12" s="225" t="s">
        <v>344</v>
      </c>
      <c r="B12" s="226" t="s">
        <v>300</v>
      </c>
      <c r="C12" s="227"/>
      <c r="D12" s="227">
        <f>+C12*8</f>
        <v>0</v>
      </c>
      <c r="E12" s="228">
        <f>+D12</f>
        <v>0</v>
      </c>
      <c r="F12" s="225" t="s">
        <v>345</v>
      </c>
      <c r="G12" s="226" t="s">
        <v>300</v>
      </c>
      <c r="H12" s="227"/>
      <c r="I12" s="227">
        <f>+H12*8</f>
        <v>0</v>
      </c>
      <c r="J12" s="228">
        <f>+E33+I12</f>
        <v>0</v>
      </c>
      <c r="K12" s="729" t="s">
        <v>301</v>
      </c>
      <c r="L12" s="226" t="s">
        <v>300</v>
      </c>
      <c r="M12" s="227"/>
      <c r="N12" s="227">
        <f>+M12*8</f>
        <v>0</v>
      </c>
      <c r="O12" s="228">
        <f>+J31+N12</f>
        <v>0</v>
      </c>
    </row>
    <row r="13" spans="1:15" ht="21" customHeight="1">
      <c r="A13" s="229" t="s">
        <v>302</v>
      </c>
      <c r="B13" s="230" t="s">
        <v>303</v>
      </c>
      <c r="C13" s="231"/>
      <c r="D13" s="231">
        <f>+C13*8</f>
        <v>0</v>
      </c>
      <c r="E13" s="232">
        <f>+E12+D13</f>
        <v>0</v>
      </c>
      <c r="F13" s="229" t="s">
        <v>304</v>
      </c>
      <c r="G13" s="239" t="s">
        <v>303</v>
      </c>
      <c r="H13" s="240"/>
      <c r="I13" s="240">
        <f>+H13*8</f>
        <v>0</v>
      </c>
      <c r="J13" s="241">
        <f>+J12+I13</f>
        <v>0</v>
      </c>
      <c r="K13" s="722"/>
      <c r="L13" s="239" t="s">
        <v>303</v>
      </c>
      <c r="M13" s="240"/>
      <c r="N13" s="240">
        <f>+M13*8</f>
        <v>0</v>
      </c>
      <c r="O13" s="241">
        <f>+O12+N13</f>
        <v>0</v>
      </c>
    </row>
    <row r="14" spans="1:15" ht="21" customHeight="1">
      <c r="A14" s="721" t="s">
        <v>305</v>
      </c>
      <c r="B14" s="233" t="s">
        <v>300</v>
      </c>
      <c r="C14" s="234"/>
      <c r="D14" s="234">
        <f>+C14*8</f>
        <v>0</v>
      </c>
      <c r="E14" s="235">
        <f>+E13+D14</f>
        <v>0</v>
      </c>
      <c r="F14" s="721" t="s">
        <v>306</v>
      </c>
      <c r="G14" s="233" t="s">
        <v>300</v>
      </c>
      <c r="H14" s="234"/>
      <c r="I14" s="234">
        <f>+H14*8</f>
        <v>0</v>
      </c>
      <c r="J14" s="235">
        <f>+J13+I14</f>
        <v>0</v>
      </c>
      <c r="K14" s="721" t="s">
        <v>307</v>
      </c>
      <c r="L14" s="233" t="s">
        <v>300</v>
      </c>
      <c r="M14" s="234"/>
      <c r="N14" s="234">
        <f>+M14*8</f>
        <v>0</v>
      </c>
      <c r="O14" s="235">
        <f>+O13+N14</f>
        <v>0</v>
      </c>
    </row>
    <row r="15" spans="1:15" ht="21" customHeight="1">
      <c r="A15" s="722"/>
      <c r="B15" s="230" t="s">
        <v>303</v>
      </c>
      <c r="C15" s="231"/>
      <c r="D15" s="231">
        <f>+C15*8</f>
        <v>0</v>
      </c>
      <c r="E15" s="232">
        <f>+E14+D15</f>
        <v>0</v>
      </c>
      <c r="F15" s="722"/>
      <c r="G15" s="242" t="s">
        <v>303</v>
      </c>
      <c r="H15" s="243"/>
      <c r="I15" s="243">
        <f>+H15*8</f>
        <v>0</v>
      </c>
      <c r="J15" s="244">
        <f>+J14+I15</f>
        <v>0</v>
      </c>
      <c r="K15" s="722"/>
      <c r="L15" s="242" t="s">
        <v>303</v>
      </c>
      <c r="M15" s="243"/>
      <c r="N15" s="243">
        <f>+M15*8</f>
        <v>0</v>
      </c>
      <c r="O15" s="244">
        <f>+O14+N15</f>
        <v>0</v>
      </c>
    </row>
    <row r="16" spans="1:15" ht="21" customHeight="1">
      <c r="A16" s="721" t="s">
        <v>308</v>
      </c>
      <c r="B16" s="233" t="s">
        <v>300</v>
      </c>
      <c r="C16" s="234"/>
      <c r="D16" s="234">
        <f t="shared" ref="D16:D33" si="0">+C16*8</f>
        <v>0</v>
      </c>
      <c r="E16" s="235">
        <f t="shared" ref="E16:E33" si="1">+E15+D16</f>
        <v>0</v>
      </c>
      <c r="F16" s="721" t="s">
        <v>309</v>
      </c>
      <c r="G16" s="245" t="s">
        <v>300</v>
      </c>
      <c r="H16" s="246"/>
      <c r="I16" s="246">
        <f t="shared" ref="I16:I31" si="2">+H16*8</f>
        <v>0</v>
      </c>
      <c r="J16" s="247">
        <f t="shared" ref="J16:J31" si="3">+J15+I16</f>
        <v>0</v>
      </c>
      <c r="K16" s="721" t="s">
        <v>310</v>
      </c>
      <c r="L16" s="245" t="s">
        <v>300</v>
      </c>
      <c r="M16" s="246"/>
      <c r="N16" s="246">
        <f t="shared" ref="N16:N31" si="4">+M16*8</f>
        <v>0</v>
      </c>
      <c r="O16" s="247">
        <f t="shared" ref="O16:O31" si="5">+O15+N16</f>
        <v>0</v>
      </c>
    </row>
    <row r="17" spans="1:15" ht="21" customHeight="1">
      <c r="A17" s="722"/>
      <c r="B17" s="230" t="s">
        <v>303</v>
      </c>
      <c r="C17" s="231"/>
      <c r="D17" s="231">
        <f t="shared" si="0"/>
        <v>0</v>
      </c>
      <c r="E17" s="232">
        <f t="shared" si="1"/>
        <v>0</v>
      </c>
      <c r="F17" s="722"/>
      <c r="G17" s="239" t="s">
        <v>303</v>
      </c>
      <c r="H17" s="240"/>
      <c r="I17" s="240">
        <f t="shared" si="2"/>
        <v>0</v>
      </c>
      <c r="J17" s="241">
        <f t="shared" si="3"/>
        <v>0</v>
      </c>
      <c r="K17" s="722"/>
      <c r="L17" s="239" t="s">
        <v>303</v>
      </c>
      <c r="M17" s="240"/>
      <c r="N17" s="240">
        <f t="shared" si="4"/>
        <v>0</v>
      </c>
      <c r="O17" s="241">
        <f t="shared" si="5"/>
        <v>0</v>
      </c>
    </row>
    <row r="18" spans="1:15" ht="21" customHeight="1">
      <c r="A18" s="721" t="s">
        <v>311</v>
      </c>
      <c r="B18" s="233" t="s">
        <v>300</v>
      </c>
      <c r="C18" s="234"/>
      <c r="D18" s="234">
        <f t="shared" si="0"/>
        <v>0</v>
      </c>
      <c r="E18" s="235">
        <f t="shared" si="1"/>
        <v>0</v>
      </c>
      <c r="F18" s="721" t="s">
        <v>312</v>
      </c>
      <c r="G18" s="233" t="s">
        <v>300</v>
      </c>
      <c r="H18" s="234"/>
      <c r="I18" s="234">
        <f t="shared" si="2"/>
        <v>0</v>
      </c>
      <c r="J18" s="235">
        <f t="shared" si="3"/>
        <v>0</v>
      </c>
      <c r="K18" s="721" t="s">
        <v>313</v>
      </c>
      <c r="L18" s="233" t="s">
        <v>300</v>
      </c>
      <c r="M18" s="234"/>
      <c r="N18" s="234">
        <f t="shared" si="4"/>
        <v>0</v>
      </c>
      <c r="O18" s="235">
        <f t="shared" si="5"/>
        <v>0</v>
      </c>
    </row>
    <row r="19" spans="1:15" ht="21" customHeight="1">
      <c r="A19" s="722"/>
      <c r="B19" s="230" t="s">
        <v>303</v>
      </c>
      <c r="C19" s="231"/>
      <c r="D19" s="231">
        <f t="shared" si="0"/>
        <v>0</v>
      </c>
      <c r="E19" s="232">
        <f t="shared" si="1"/>
        <v>0</v>
      </c>
      <c r="F19" s="722"/>
      <c r="G19" s="242" t="s">
        <v>303</v>
      </c>
      <c r="H19" s="243"/>
      <c r="I19" s="243">
        <f t="shared" si="2"/>
        <v>0</v>
      </c>
      <c r="J19" s="244">
        <f t="shared" si="3"/>
        <v>0</v>
      </c>
      <c r="K19" s="722"/>
      <c r="L19" s="242" t="s">
        <v>303</v>
      </c>
      <c r="M19" s="243"/>
      <c r="N19" s="243">
        <f t="shared" si="4"/>
        <v>0</v>
      </c>
      <c r="O19" s="244">
        <f t="shared" si="5"/>
        <v>0</v>
      </c>
    </row>
    <row r="20" spans="1:15" ht="21" customHeight="1">
      <c r="A20" s="721" t="s">
        <v>314</v>
      </c>
      <c r="B20" s="233" t="s">
        <v>300</v>
      </c>
      <c r="C20" s="234"/>
      <c r="D20" s="234">
        <f t="shared" si="0"/>
        <v>0</v>
      </c>
      <c r="E20" s="235">
        <f t="shared" si="1"/>
        <v>0</v>
      </c>
      <c r="F20" s="721" t="s">
        <v>315</v>
      </c>
      <c r="G20" s="245" t="s">
        <v>300</v>
      </c>
      <c r="H20" s="246"/>
      <c r="I20" s="246">
        <f t="shared" si="2"/>
        <v>0</v>
      </c>
      <c r="J20" s="247">
        <f t="shared" si="3"/>
        <v>0</v>
      </c>
      <c r="K20" s="721" t="s">
        <v>316</v>
      </c>
      <c r="L20" s="245" t="s">
        <v>300</v>
      </c>
      <c r="M20" s="246"/>
      <c r="N20" s="246">
        <f t="shared" si="4"/>
        <v>0</v>
      </c>
      <c r="O20" s="247">
        <f t="shared" si="5"/>
        <v>0</v>
      </c>
    </row>
    <row r="21" spans="1:15" ht="21" customHeight="1">
      <c r="A21" s="722"/>
      <c r="B21" s="230" t="s">
        <v>303</v>
      </c>
      <c r="C21" s="231"/>
      <c r="D21" s="231">
        <f t="shared" si="0"/>
        <v>0</v>
      </c>
      <c r="E21" s="232">
        <f t="shared" si="1"/>
        <v>0</v>
      </c>
      <c r="F21" s="722"/>
      <c r="G21" s="242" t="s">
        <v>303</v>
      </c>
      <c r="H21" s="243"/>
      <c r="I21" s="243">
        <f t="shared" si="2"/>
        <v>0</v>
      </c>
      <c r="J21" s="244">
        <f t="shared" si="3"/>
        <v>0</v>
      </c>
      <c r="K21" s="722"/>
      <c r="L21" s="239" t="s">
        <v>303</v>
      </c>
      <c r="M21" s="240"/>
      <c r="N21" s="240">
        <f t="shared" si="4"/>
        <v>0</v>
      </c>
      <c r="O21" s="241">
        <f t="shared" si="5"/>
        <v>0</v>
      </c>
    </row>
    <row r="22" spans="1:15" ht="21" customHeight="1">
      <c r="A22" s="721" t="s">
        <v>317</v>
      </c>
      <c r="B22" s="233" t="s">
        <v>300</v>
      </c>
      <c r="C22" s="234"/>
      <c r="D22" s="234">
        <f t="shared" si="0"/>
        <v>0</v>
      </c>
      <c r="E22" s="235">
        <f t="shared" si="1"/>
        <v>0</v>
      </c>
      <c r="F22" s="721" t="s">
        <v>318</v>
      </c>
      <c r="G22" s="245" t="s">
        <v>300</v>
      </c>
      <c r="H22" s="246"/>
      <c r="I22" s="246">
        <f t="shared" si="2"/>
        <v>0</v>
      </c>
      <c r="J22" s="247">
        <f t="shared" si="3"/>
        <v>0</v>
      </c>
      <c r="K22" s="721" t="s">
        <v>319</v>
      </c>
      <c r="L22" s="233" t="s">
        <v>300</v>
      </c>
      <c r="M22" s="234"/>
      <c r="N22" s="234">
        <f t="shared" si="4"/>
        <v>0</v>
      </c>
      <c r="O22" s="235">
        <f t="shared" si="5"/>
        <v>0</v>
      </c>
    </row>
    <row r="23" spans="1:15" ht="21" customHeight="1">
      <c r="A23" s="722"/>
      <c r="B23" s="230" t="s">
        <v>303</v>
      </c>
      <c r="C23" s="231"/>
      <c r="D23" s="231">
        <f t="shared" si="0"/>
        <v>0</v>
      </c>
      <c r="E23" s="232">
        <f t="shared" si="1"/>
        <v>0</v>
      </c>
      <c r="F23" s="722"/>
      <c r="G23" s="239" t="s">
        <v>303</v>
      </c>
      <c r="H23" s="240"/>
      <c r="I23" s="240">
        <f t="shared" si="2"/>
        <v>0</v>
      </c>
      <c r="J23" s="241">
        <f t="shared" si="3"/>
        <v>0</v>
      </c>
      <c r="K23" s="722"/>
      <c r="L23" s="242" t="s">
        <v>303</v>
      </c>
      <c r="M23" s="243"/>
      <c r="N23" s="243">
        <f t="shared" si="4"/>
        <v>0</v>
      </c>
      <c r="O23" s="244">
        <f t="shared" si="5"/>
        <v>0</v>
      </c>
    </row>
    <row r="24" spans="1:15" ht="21" customHeight="1">
      <c r="A24" s="721" t="s">
        <v>320</v>
      </c>
      <c r="B24" s="233" t="s">
        <v>300</v>
      </c>
      <c r="C24" s="234"/>
      <c r="D24" s="234">
        <f t="shared" si="0"/>
        <v>0</v>
      </c>
      <c r="E24" s="235">
        <f t="shared" si="1"/>
        <v>0</v>
      </c>
      <c r="F24" s="721" t="s">
        <v>321</v>
      </c>
      <c r="G24" s="233" t="s">
        <v>300</v>
      </c>
      <c r="H24" s="234"/>
      <c r="I24" s="234">
        <f t="shared" si="2"/>
        <v>0</v>
      </c>
      <c r="J24" s="235">
        <f t="shared" si="3"/>
        <v>0</v>
      </c>
      <c r="K24" s="721" t="s">
        <v>322</v>
      </c>
      <c r="L24" s="245" t="s">
        <v>300</v>
      </c>
      <c r="M24" s="246"/>
      <c r="N24" s="246">
        <f t="shared" si="4"/>
        <v>0</v>
      </c>
      <c r="O24" s="247">
        <f t="shared" si="5"/>
        <v>0</v>
      </c>
    </row>
    <row r="25" spans="1:15" ht="21" customHeight="1">
      <c r="A25" s="722"/>
      <c r="B25" s="230" t="s">
        <v>303</v>
      </c>
      <c r="C25" s="231"/>
      <c r="D25" s="231">
        <f t="shared" si="0"/>
        <v>0</v>
      </c>
      <c r="E25" s="232">
        <f t="shared" si="1"/>
        <v>0</v>
      </c>
      <c r="F25" s="722"/>
      <c r="G25" s="242" t="s">
        <v>303</v>
      </c>
      <c r="H25" s="243"/>
      <c r="I25" s="243">
        <f t="shared" si="2"/>
        <v>0</v>
      </c>
      <c r="J25" s="244">
        <f t="shared" si="3"/>
        <v>0</v>
      </c>
      <c r="K25" s="722"/>
      <c r="L25" s="239" t="s">
        <v>303</v>
      </c>
      <c r="M25" s="240"/>
      <c r="N25" s="240">
        <f t="shared" si="4"/>
        <v>0</v>
      </c>
      <c r="O25" s="241">
        <f t="shared" si="5"/>
        <v>0</v>
      </c>
    </row>
    <row r="26" spans="1:15" ht="21" customHeight="1">
      <c r="A26" s="721" t="s">
        <v>323</v>
      </c>
      <c r="B26" s="233" t="s">
        <v>300</v>
      </c>
      <c r="C26" s="234"/>
      <c r="D26" s="234">
        <f t="shared" si="0"/>
        <v>0</v>
      </c>
      <c r="E26" s="235">
        <f t="shared" si="1"/>
        <v>0</v>
      </c>
      <c r="F26" s="721" t="s">
        <v>324</v>
      </c>
      <c r="G26" s="245" t="s">
        <v>300</v>
      </c>
      <c r="H26" s="246"/>
      <c r="I26" s="246">
        <f t="shared" si="2"/>
        <v>0</v>
      </c>
      <c r="J26" s="247">
        <f t="shared" si="3"/>
        <v>0</v>
      </c>
      <c r="K26" s="721" t="s">
        <v>325</v>
      </c>
      <c r="L26" s="233" t="s">
        <v>300</v>
      </c>
      <c r="M26" s="234"/>
      <c r="N26" s="234">
        <f t="shared" si="4"/>
        <v>0</v>
      </c>
      <c r="O26" s="235">
        <f t="shared" si="5"/>
        <v>0</v>
      </c>
    </row>
    <row r="27" spans="1:15" ht="21" customHeight="1">
      <c r="A27" s="722"/>
      <c r="B27" s="230" t="s">
        <v>303</v>
      </c>
      <c r="C27" s="231"/>
      <c r="D27" s="231">
        <f t="shared" si="0"/>
        <v>0</v>
      </c>
      <c r="E27" s="232">
        <f t="shared" si="1"/>
        <v>0</v>
      </c>
      <c r="F27" s="722"/>
      <c r="G27" s="239" t="s">
        <v>303</v>
      </c>
      <c r="H27" s="240"/>
      <c r="I27" s="240">
        <f t="shared" si="2"/>
        <v>0</v>
      </c>
      <c r="J27" s="241">
        <f t="shared" si="3"/>
        <v>0</v>
      </c>
      <c r="K27" s="722"/>
      <c r="L27" s="242" t="s">
        <v>303</v>
      </c>
      <c r="M27" s="243"/>
      <c r="N27" s="243">
        <f t="shared" si="4"/>
        <v>0</v>
      </c>
      <c r="O27" s="244">
        <f t="shared" si="5"/>
        <v>0</v>
      </c>
    </row>
    <row r="28" spans="1:15" ht="21" customHeight="1">
      <c r="A28" s="721" t="s">
        <v>326</v>
      </c>
      <c r="B28" s="233" t="s">
        <v>300</v>
      </c>
      <c r="C28" s="234"/>
      <c r="D28" s="234">
        <f t="shared" si="0"/>
        <v>0</v>
      </c>
      <c r="E28" s="235">
        <f t="shared" si="1"/>
        <v>0</v>
      </c>
      <c r="F28" s="721" t="s">
        <v>327</v>
      </c>
      <c r="G28" s="233" t="s">
        <v>300</v>
      </c>
      <c r="H28" s="234"/>
      <c r="I28" s="234">
        <f t="shared" si="2"/>
        <v>0</v>
      </c>
      <c r="J28" s="235">
        <f t="shared" si="3"/>
        <v>0</v>
      </c>
      <c r="K28" s="721" t="s">
        <v>328</v>
      </c>
      <c r="L28" s="245" t="s">
        <v>300</v>
      </c>
      <c r="M28" s="246"/>
      <c r="N28" s="246">
        <f t="shared" si="4"/>
        <v>0</v>
      </c>
      <c r="O28" s="247">
        <f t="shared" si="5"/>
        <v>0</v>
      </c>
    </row>
    <row r="29" spans="1:15" ht="21" customHeight="1">
      <c r="A29" s="722"/>
      <c r="B29" s="230" t="s">
        <v>303</v>
      </c>
      <c r="C29" s="231"/>
      <c r="D29" s="231">
        <f t="shared" si="0"/>
        <v>0</v>
      </c>
      <c r="E29" s="232">
        <f t="shared" si="1"/>
        <v>0</v>
      </c>
      <c r="F29" s="722"/>
      <c r="G29" s="242" t="s">
        <v>303</v>
      </c>
      <c r="H29" s="243"/>
      <c r="I29" s="243">
        <f t="shared" si="2"/>
        <v>0</v>
      </c>
      <c r="J29" s="244">
        <f t="shared" si="3"/>
        <v>0</v>
      </c>
      <c r="K29" s="722"/>
      <c r="L29" s="242" t="s">
        <v>303</v>
      </c>
      <c r="M29" s="243"/>
      <c r="N29" s="243">
        <f t="shared" si="4"/>
        <v>0</v>
      </c>
      <c r="O29" s="244">
        <f t="shared" si="5"/>
        <v>0</v>
      </c>
    </row>
    <row r="30" spans="1:15" ht="21" customHeight="1">
      <c r="A30" s="721" t="s">
        <v>329</v>
      </c>
      <c r="B30" s="233" t="s">
        <v>300</v>
      </c>
      <c r="C30" s="234"/>
      <c r="D30" s="234">
        <f t="shared" si="0"/>
        <v>0</v>
      </c>
      <c r="E30" s="235">
        <f t="shared" si="1"/>
        <v>0</v>
      </c>
      <c r="F30" s="721" t="s">
        <v>330</v>
      </c>
      <c r="G30" s="245" t="s">
        <v>300</v>
      </c>
      <c r="H30" s="246"/>
      <c r="I30" s="246">
        <f t="shared" si="2"/>
        <v>0</v>
      </c>
      <c r="J30" s="247">
        <f t="shared" si="3"/>
        <v>0</v>
      </c>
      <c r="K30" s="723" t="s">
        <v>331</v>
      </c>
      <c r="L30" s="245" t="s">
        <v>300</v>
      </c>
      <c r="M30" s="246"/>
      <c r="N30" s="246">
        <f t="shared" si="4"/>
        <v>0</v>
      </c>
      <c r="O30" s="247">
        <f t="shared" si="5"/>
        <v>0</v>
      </c>
    </row>
    <row r="31" spans="1:15" ht="21" customHeight="1">
      <c r="A31" s="722"/>
      <c r="B31" s="230" t="s">
        <v>303</v>
      </c>
      <c r="C31" s="231"/>
      <c r="D31" s="231">
        <f t="shared" si="0"/>
        <v>0</v>
      </c>
      <c r="E31" s="232">
        <f t="shared" si="1"/>
        <v>0</v>
      </c>
      <c r="F31" s="722"/>
      <c r="G31" s="242" t="s">
        <v>303</v>
      </c>
      <c r="H31" s="243"/>
      <c r="I31" s="243">
        <f t="shared" si="2"/>
        <v>0</v>
      </c>
      <c r="J31" s="244">
        <f t="shared" si="3"/>
        <v>0</v>
      </c>
      <c r="K31" s="722"/>
      <c r="L31" s="242" t="s">
        <v>303</v>
      </c>
      <c r="M31" s="243"/>
      <c r="N31" s="243">
        <f t="shared" si="4"/>
        <v>0</v>
      </c>
      <c r="O31" s="244">
        <f t="shared" si="5"/>
        <v>0</v>
      </c>
    </row>
    <row r="32" spans="1:15" ht="21" customHeight="1">
      <c r="A32" s="723" t="s">
        <v>332</v>
      </c>
      <c r="B32" s="233" t="s">
        <v>300</v>
      </c>
      <c r="C32" s="234"/>
      <c r="D32" s="234">
        <f t="shared" si="0"/>
        <v>0</v>
      </c>
      <c r="E32" s="235">
        <f t="shared" si="1"/>
        <v>0</v>
      </c>
      <c r="F32" s="725" t="s">
        <v>346</v>
      </c>
      <c r="G32" s="726"/>
      <c r="H32" s="726"/>
      <c r="I32" s="717">
        <f>+C12+C13+C14+C15+C16+C17+C18+C19+C20+C21+C22+C23+C24+C25+C26+C27+C28+C29+C30+C31+C32+C33+H12+H13+H14+H15+H16+H17+H18+H19+H20+H21+H22+H23+H24+H25+H26+H27+H28+H29+H30+H31+M12+M13+M14+M15+M16+M17+M18+M19+M20+M21+M22+M23+M24+M25+M26+M27+M28+M29+M30+M31</f>
        <v>0</v>
      </c>
      <c r="J32" s="719" t="s">
        <v>333</v>
      </c>
      <c r="K32" s="725" t="s">
        <v>334</v>
      </c>
      <c r="L32" s="726"/>
      <c r="M32" s="726"/>
      <c r="N32" s="717">
        <f>+O31</f>
        <v>0</v>
      </c>
      <c r="O32" s="719" t="s">
        <v>335</v>
      </c>
    </row>
    <row r="33" spans="1:15" ht="21" customHeight="1" thickBot="1">
      <c r="A33" s="724"/>
      <c r="B33" s="236" t="s">
        <v>303</v>
      </c>
      <c r="C33" s="237"/>
      <c r="D33" s="237">
        <f t="shared" si="0"/>
        <v>0</v>
      </c>
      <c r="E33" s="238">
        <f t="shared" si="1"/>
        <v>0</v>
      </c>
      <c r="F33" s="727"/>
      <c r="G33" s="728"/>
      <c r="H33" s="728"/>
      <c r="I33" s="718"/>
      <c r="J33" s="720"/>
      <c r="K33" s="727"/>
      <c r="L33" s="728"/>
      <c r="M33" s="728"/>
      <c r="N33" s="718"/>
      <c r="O33" s="720"/>
    </row>
  </sheetData>
  <mergeCells count="35">
    <mergeCell ref="K12:K13"/>
    <mergeCell ref="A14:A15"/>
    <mergeCell ref="F14:F15"/>
    <mergeCell ref="K14:K15"/>
    <mergeCell ref="A16:A17"/>
    <mergeCell ref="F16:F17"/>
    <mergeCell ref="K16:K17"/>
    <mergeCell ref="A18:A19"/>
    <mergeCell ref="F18:F19"/>
    <mergeCell ref="K18:K19"/>
    <mergeCell ref="A20:A21"/>
    <mergeCell ref="F20:F21"/>
    <mergeCell ref="K20:K21"/>
    <mergeCell ref="A22:A23"/>
    <mergeCell ref="F22:F23"/>
    <mergeCell ref="K22:K23"/>
    <mergeCell ref="A24:A25"/>
    <mergeCell ref="F24:F25"/>
    <mergeCell ref="K24:K25"/>
    <mergeCell ref="A26:A27"/>
    <mergeCell ref="F26:F27"/>
    <mergeCell ref="K26:K27"/>
    <mergeCell ref="A28:A29"/>
    <mergeCell ref="F28:F29"/>
    <mergeCell ref="K28:K29"/>
    <mergeCell ref="N32:N33"/>
    <mergeCell ref="O32:O33"/>
    <mergeCell ref="A30:A31"/>
    <mergeCell ref="F30:F31"/>
    <mergeCell ref="K30:K31"/>
    <mergeCell ref="A32:A33"/>
    <mergeCell ref="F32:H33"/>
    <mergeCell ref="I32:I33"/>
    <mergeCell ref="J32:J33"/>
    <mergeCell ref="K32:M33"/>
  </mergeCells>
  <phoneticPr fontId="3"/>
  <pageMargins left="0.59055118110236227" right="0" top="0" bottom="0" header="0.51181102362204722" footer="0.51181102362204722"/>
  <pageSetup paperSize="9" scale="95" orientation="landscape"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57"/>
  <sheetViews>
    <sheetView showGridLines="0" topLeftCell="A37" workbookViewId="0">
      <selection activeCell="H30" sqref="H3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4375" customWidth="1"/>
  </cols>
  <sheetData>
    <row r="1" spans="1:27" ht="4.5" customHeight="1"/>
    <row r="2" spans="1:27" ht="16.5" customHeight="1" thickBot="1"/>
    <row r="3" spans="1:27" ht="24" customHeight="1" thickBot="1">
      <c r="B3" s="299" t="s">
        <v>254</v>
      </c>
      <c r="C3" s="300"/>
      <c r="D3" s="300"/>
      <c r="E3" s="300"/>
      <c r="F3" s="300"/>
      <c r="G3" s="300"/>
      <c r="H3" s="300"/>
      <c r="I3" s="301"/>
      <c r="J3" s="301"/>
      <c r="K3" s="302"/>
    </row>
    <row r="4" spans="1:27" ht="9.75" customHeight="1" thickBot="1"/>
    <row r="5" spans="1:27" ht="14.65" thickBot="1">
      <c r="A5" s="190"/>
      <c r="B5" s="1" t="s">
        <v>348</v>
      </c>
      <c r="C5" s="296" t="s">
        <v>349</v>
      </c>
      <c r="D5" s="303"/>
      <c r="E5" s="303"/>
      <c r="F5" s="303"/>
      <c r="G5" s="303"/>
      <c r="H5" s="304"/>
      <c r="M5" s="330" t="s">
        <v>350</v>
      </c>
      <c r="N5" s="331"/>
      <c r="O5" s="331"/>
      <c r="P5" s="331"/>
      <c r="Q5" s="331"/>
      <c r="R5" s="331"/>
      <c r="S5" s="331"/>
      <c r="T5" s="331"/>
      <c r="U5" s="331"/>
      <c r="V5" s="331"/>
      <c r="W5" s="331"/>
      <c r="X5" s="331"/>
      <c r="Y5" s="331"/>
      <c r="Z5" s="331"/>
      <c r="AA5" s="332"/>
    </row>
    <row r="6" spans="1:27" ht="9.75" customHeight="1" thickBot="1">
      <c r="M6" s="248"/>
      <c r="N6" s="248"/>
      <c r="O6" s="248"/>
      <c r="P6" s="248"/>
      <c r="Q6" s="248"/>
      <c r="R6" s="248"/>
      <c r="S6" s="248"/>
      <c r="T6" s="248"/>
      <c r="U6" s="248"/>
      <c r="V6" s="248"/>
      <c r="W6" s="248"/>
      <c r="X6" s="248"/>
      <c r="Y6" s="248"/>
      <c r="Z6" s="248"/>
      <c r="AA6" s="248"/>
    </row>
    <row r="7" spans="1:27" ht="15" thickTop="1" thickBot="1">
      <c r="B7" s="1" t="s">
        <v>4</v>
      </c>
      <c r="C7" s="58" t="s">
        <v>262</v>
      </c>
      <c r="D7" s="2"/>
      <c r="E7" s="58" t="s">
        <v>263</v>
      </c>
      <c r="J7" s="311"/>
      <c r="K7" s="311"/>
      <c r="L7" s="311"/>
      <c r="M7" s="333" t="s">
        <v>361</v>
      </c>
      <c r="N7" s="334"/>
      <c r="O7" s="334"/>
      <c r="P7" s="334"/>
      <c r="Q7" s="334"/>
      <c r="R7" s="334"/>
      <c r="S7" s="334"/>
      <c r="T7" s="334"/>
      <c r="U7" s="334"/>
      <c r="V7" s="334"/>
      <c r="W7" s="334"/>
      <c r="X7" s="334"/>
      <c r="Y7" s="334"/>
      <c r="Z7" s="334"/>
      <c r="AA7" s="335"/>
    </row>
    <row r="8" spans="1:27" ht="9" customHeight="1" thickBot="1">
      <c r="B8" s="1"/>
      <c r="M8" s="336"/>
      <c r="N8" s="337"/>
      <c r="O8" s="337"/>
      <c r="P8" s="337"/>
      <c r="Q8" s="337"/>
      <c r="R8" s="337"/>
      <c r="S8" s="337"/>
      <c r="T8" s="337"/>
      <c r="U8" s="337"/>
      <c r="V8" s="337"/>
      <c r="W8" s="337"/>
      <c r="X8" s="337"/>
      <c r="Y8" s="337"/>
      <c r="Z8" s="337"/>
      <c r="AA8" s="338"/>
    </row>
    <row r="9" spans="1:27" ht="14.65" thickBot="1">
      <c r="B9" s="1" t="s">
        <v>5</v>
      </c>
      <c r="C9" s="296" t="s">
        <v>351</v>
      </c>
      <c r="D9" s="303"/>
      <c r="E9" s="303"/>
      <c r="F9" s="303"/>
      <c r="G9" s="303"/>
      <c r="H9" s="304"/>
      <c r="M9" s="339"/>
      <c r="N9" s="340"/>
      <c r="O9" s="340"/>
      <c r="P9" s="340"/>
      <c r="Q9" s="340"/>
      <c r="R9" s="340"/>
      <c r="S9" s="340"/>
      <c r="T9" s="340"/>
      <c r="U9" s="340"/>
      <c r="V9" s="340"/>
      <c r="W9" s="340"/>
      <c r="X9" s="340"/>
      <c r="Y9" s="340"/>
      <c r="Z9" s="340"/>
      <c r="AA9" s="341"/>
    </row>
    <row r="10" spans="1:27" ht="9" customHeight="1" thickBot="1">
      <c r="B10" s="1"/>
      <c r="M10" s="182"/>
      <c r="N10" s="182"/>
      <c r="O10" s="182"/>
      <c r="P10" s="182"/>
      <c r="Q10" s="182"/>
      <c r="R10" s="182"/>
      <c r="S10" s="182"/>
      <c r="T10" s="182"/>
      <c r="U10" s="182"/>
      <c r="V10" s="182"/>
      <c r="W10" s="182"/>
      <c r="X10" s="182"/>
      <c r="Y10" s="182"/>
      <c r="Z10" s="182"/>
      <c r="AA10" s="182"/>
    </row>
    <row r="11" spans="1:27" ht="12.75" customHeight="1" thickTop="1" thickBot="1">
      <c r="B11" s="14" t="s">
        <v>26</v>
      </c>
      <c r="C11" s="308" t="s">
        <v>356</v>
      </c>
      <c r="D11" s="309"/>
      <c r="E11" s="309"/>
      <c r="F11" s="309"/>
      <c r="G11" s="309"/>
      <c r="H11" s="310"/>
      <c r="M11" s="333" t="s">
        <v>362</v>
      </c>
      <c r="N11" s="334"/>
      <c r="O11" s="334"/>
      <c r="P11" s="334"/>
      <c r="Q11" s="334"/>
      <c r="R11" s="334"/>
      <c r="S11" s="334"/>
      <c r="T11" s="334"/>
      <c r="U11" s="334"/>
      <c r="V11" s="334"/>
      <c r="W11" s="334"/>
      <c r="X11" s="334"/>
      <c r="Y11" s="334"/>
      <c r="Z11" s="334"/>
      <c r="AA11" s="335"/>
    </row>
    <row r="12" spans="1:27" ht="12" customHeight="1" thickBot="1">
      <c r="B12" s="1"/>
      <c r="M12" s="336"/>
      <c r="N12" s="337"/>
      <c r="O12" s="337"/>
      <c r="P12" s="337"/>
      <c r="Q12" s="337"/>
      <c r="R12" s="337"/>
      <c r="S12" s="337"/>
      <c r="T12" s="337"/>
      <c r="U12" s="337"/>
      <c r="V12" s="337"/>
      <c r="W12" s="337"/>
      <c r="X12" s="337"/>
      <c r="Y12" s="337"/>
      <c r="Z12" s="337"/>
      <c r="AA12" s="338"/>
    </row>
    <row r="13" spans="1:27" ht="17.25" customHeight="1" thickBot="1">
      <c r="B13" s="1" t="s">
        <v>98</v>
      </c>
      <c r="C13" s="296" t="s">
        <v>352</v>
      </c>
      <c r="D13" s="303"/>
      <c r="E13" s="303"/>
      <c r="F13" s="303"/>
      <c r="G13" s="303"/>
      <c r="H13" s="304"/>
      <c r="M13" s="339"/>
      <c r="N13" s="340"/>
      <c r="O13" s="340"/>
      <c r="P13" s="340"/>
      <c r="Q13" s="340"/>
      <c r="R13" s="340"/>
      <c r="S13" s="340"/>
      <c r="T13" s="340"/>
      <c r="U13" s="340"/>
      <c r="V13" s="340"/>
      <c r="W13" s="340"/>
      <c r="X13" s="340"/>
      <c r="Y13" s="340"/>
      <c r="Z13" s="340"/>
      <c r="AA13" s="341"/>
    </row>
    <row r="14" spans="1:27" ht="9.75" customHeight="1" thickBot="1">
      <c r="B14" s="1"/>
      <c r="M14" s="337"/>
      <c r="N14" s="337"/>
      <c r="O14" s="337"/>
      <c r="P14" s="337"/>
      <c r="Q14" s="337"/>
      <c r="R14" s="337"/>
      <c r="S14" s="337"/>
      <c r="T14" s="337"/>
      <c r="U14" s="337"/>
      <c r="V14" s="337"/>
      <c r="W14" s="337"/>
      <c r="X14" s="337"/>
      <c r="Y14" s="337"/>
      <c r="Z14" s="337"/>
      <c r="AA14" s="337"/>
    </row>
    <row r="15" spans="1:27" ht="13.5" customHeight="1" thickTop="1" thickBot="1">
      <c r="B15" s="1" t="s">
        <v>288</v>
      </c>
      <c r="C15" s="296" t="s">
        <v>353</v>
      </c>
      <c r="D15" s="303"/>
      <c r="E15" s="303"/>
      <c r="F15" s="303"/>
      <c r="G15" s="303"/>
      <c r="H15" s="304"/>
      <c r="M15" s="342" t="s">
        <v>363</v>
      </c>
      <c r="N15" s="343"/>
      <c r="O15" s="343"/>
      <c r="P15" s="343"/>
      <c r="Q15" s="343"/>
      <c r="R15" s="343"/>
      <c r="S15" s="343"/>
      <c r="T15" s="343"/>
      <c r="U15" s="343"/>
      <c r="V15" s="343"/>
      <c r="W15" s="343"/>
      <c r="X15" s="343"/>
      <c r="Y15" s="343"/>
      <c r="Z15" s="343"/>
      <c r="AA15" s="344"/>
    </row>
    <row r="16" spans="1:27" ht="8.25" customHeight="1" thickBot="1">
      <c r="B16" s="1"/>
      <c r="M16" s="248"/>
      <c r="N16" s="248"/>
      <c r="O16" s="248"/>
      <c r="P16" s="248"/>
      <c r="Q16" s="248"/>
      <c r="R16" s="248"/>
      <c r="S16" s="248"/>
      <c r="T16" s="248"/>
      <c r="U16" s="248"/>
      <c r="V16" s="248"/>
      <c r="W16" s="248"/>
      <c r="X16" s="248"/>
      <c r="Y16" s="248"/>
      <c r="Z16" s="248"/>
      <c r="AA16" s="248"/>
    </row>
    <row r="17" spans="1:27" ht="15" thickTop="1" thickBot="1">
      <c r="B17" s="1" t="s">
        <v>7</v>
      </c>
      <c r="C17" s="305" t="s">
        <v>355</v>
      </c>
      <c r="D17" s="306"/>
      <c r="E17" s="306"/>
      <c r="F17" s="306"/>
      <c r="G17" s="306"/>
      <c r="H17" s="307"/>
      <c r="M17" s="333" t="s">
        <v>364</v>
      </c>
      <c r="N17" s="334"/>
      <c r="O17" s="334"/>
      <c r="P17" s="334"/>
      <c r="Q17" s="334"/>
      <c r="R17" s="334"/>
      <c r="S17" s="334"/>
      <c r="T17" s="334"/>
      <c r="U17" s="334"/>
      <c r="V17" s="334"/>
      <c r="W17" s="334"/>
      <c r="X17" s="334"/>
      <c r="Y17" s="334"/>
      <c r="Z17" s="334"/>
      <c r="AA17" s="335"/>
    </row>
    <row r="18" spans="1:27" ht="11.25" customHeight="1" thickBot="1">
      <c r="B18" s="1"/>
      <c r="M18" s="336"/>
      <c r="N18" s="337"/>
      <c r="O18" s="337"/>
      <c r="P18" s="337"/>
      <c r="Q18" s="337"/>
      <c r="R18" s="337"/>
      <c r="S18" s="337"/>
      <c r="T18" s="337"/>
      <c r="U18" s="337"/>
      <c r="V18" s="337"/>
      <c r="W18" s="337"/>
      <c r="X18" s="337"/>
      <c r="Y18" s="337"/>
      <c r="Z18" s="337"/>
      <c r="AA18" s="338"/>
    </row>
    <row r="19" spans="1:27" ht="14.65" thickBot="1">
      <c r="A19" s="190"/>
      <c r="B19" s="1" t="s">
        <v>354</v>
      </c>
      <c r="C19" s="305" t="s">
        <v>355</v>
      </c>
      <c r="D19" s="306"/>
      <c r="E19" s="306"/>
      <c r="F19" s="306"/>
      <c r="G19" s="306"/>
      <c r="H19" s="307"/>
      <c r="M19" s="339"/>
      <c r="N19" s="340"/>
      <c r="O19" s="340"/>
      <c r="P19" s="340"/>
      <c r="Q19" s="340"/>
      <c r="R19" s="340"/>
      <c r="S19" s="340"/>
      <c r="T19" s="340"/>
      <c r="U19" s="340"/>
      <c r="V19" s="340"/>
      <c r="W19" s="340"/>
      <c r="X19" s="340"/>
      <c r="Y19" s="340"/>
      <c r="Z19" s="340"/>
      <c r="AA19" s="341"/>
    </row>
    <row r="20" spans="1:27" ht="8.25" customHeight="1" thickBot="1">
      <c r="B20" s="1"/>
      <c r="M20" s="248"/>
      <c r="N20" s="248"/>
      <c r="O20" s="248"/>
      <c r="P20" s="248"/>
      <c r="Q20" s="248"/>
      <c r="R20" s="248"/>
      <c r="S20" s="248"/>
      <c r="T20" s="248"/>
      <c r="U20" s="248"/>
      <c r="V20" s="248"/>
      <c r="W20" s="248"/>
      <c r="X20" s="248"/>
      <c r="Y20" s="248"/>
      <c r="Z20" s="248"/>
      <c r="AA20" s="248"/>
    </row>
    <row r="21" spans="1:27" ht="15" customHeight="1" thickTop="1" thickBot="1">
      <c r="B21" s="1" t="s">
        <v>14</v>
      </c>
      <c r="C21" s="58" t="s">
        <v>357</v>
      </c>
      <c r="D21" s="2" t="s">
        <v>25</v>
      </c>
      <c r="E21" s="58" t="s">
        <v>358</v>
      </c>
      <c r="M21" s="312" t="s">
        <v>385</v>
      </c>
      <c r="N21" s="313"/>
      <c r="O21" s="313"/>
      <c r="P21" s="313"/>
      <c r="Q21" s="313"/>
      <c r="R21" s="313"/>
      <c r="S21" s="313"/>
      <c r="T21" s="313"/>
      <c r="U21" s="313"/>
      <c r="V21" s="313"/>
      <c r="W21" s="313"/>
      <c r="X21" s="313"/>
      <c r="Y21" s="313"/>
      <c r="Z21" s="313"/>
      <c r="AA21" s="314"/>
    </row>
    <row r="22" spans="1:27" ht="14.25" customHeight="1">
      <c r="B22" s="1"/>
      <c r="M22" s="315"/>
      <c r="N22" s="316"/>
      <c r="O22" s="316"/>
      <c r="P22" s="316"/>
      <c r="Q22" s="316"/>
      <c r="R22" s="316"/>
      <c r="S22" s="316"/>
      <c r="T22" s="316"/>
      <c r="U22" s="316"/>
      <c r="V22" s="316"/>
      <c r="W22" s="316"/>
      <c r="X22" s="316"/>
      <c r="Y22" s="316"/>
      <c r="Z22" s="316"/>
      <c r="AA22" s="317"/>
    </row>
    <row r="23" spans="1:27" ht="14.25" customHeight="1" thickBot="1">
      <c r="M23" s="318"/>
      <c r="N23" s="319"/>
      <c r="O23" s="319"/>
      <c r="P23" s="319"/>
      <c r="Q23" s="319"/>
      <c r="R23" s="319"/>
      <c r="S23" s="319"/>
      <c r="T23" s="319"/>
      <c r="U23" s="319"/>
      <c r="V23" s="319"/>
      <c r="W23" s="319"/>
      <c r="X23" s="319"/>
      <c r="Y23" s="319"/>
      <c r="Z23" s="319"/>
      <c r="AA23" s="320"/>
    </row>
    <row r="24" spans="1:27" ht="24" customHeight="1" thickTop="1" thickBot="1">
      <c r="B24" s="299" t="s">
        <v>8</v>
      </c>
      <c r="C24" s="300"/>
      <c r="D24" s="300"/>
      <c r="E24" s="300"/>
      <c r="F24" s="300"/>
      <c r="G24" s="300"/>
      <c r="H24" s="300"/>
      <c r="I24" s="301"/>
      <c r="J24" s="301"/>
      <c r="K24" s="302"/>
      <c r="M24" s="248"/>
      <c r="N24" s="248"/>
      <c r="O24" s="248"/>
      <c r="P24" s="248"/>
      <c r="Q24" s="248"/>
      <c r="R24" s="248"/>
      <c r="S24" s="248"/>
      <c r="T24" s="248"/>
      <c r="U24" s="248"/>
      <c r="V24" s="248"/>
      <c r="W24" s="248"/>
      <c r="X24" s="248"/>
      <c r="Y24" s="248"/>
      <c r="Z24" s="248"/>
      <c r="AA24" s="248"/>
    </row>
    <row r="25" spans="1:27" ht="8.25" customHeight="1" thickBot="1">
      <c r="M25" s="248"/>
      <c r="N25" s="248"/>
      <c r="O25" s="248"/>
      <c r="P25" s="248"/>
      <c r="Q25" s="248"/>
      <c r="R25" s="248"/>
      <c r="S25" s="248"/>
      <c r="T25" s="248"/>
      <c r="U25" s="248"/>
      <c r="V25" s="248"/>
      <c r="W25" s="248"/>
      <c r="X25" s="248"/>
      <c r="Y25" s="248"/>
      <c r="Z25" s="248"/>
      <c r="AA25" s="248"/>
    </row>
    <row r="26" spans="1:27" ht="15" thickTop="1" thickBot="1">
      <c r="B26" s="1" t="s">
        <v>9</v>
      </c>
      <c r="C26" s="296" t="s">
        <v>268</v>
      </c>
      <c r="D26" s="297"/>
      <c r="E26" s="298"/>
      <c r="G26" s="311" t="s">
        <v>80</v>
      </c>
      <c r="H26" s="311"/>
      <c r="I26" s="75" t="s">
        <v>360</v>
      </c>
      <c r="J26" s="76"/>
      <c r="M26" s="321" t="s">
        <v>365</v>
      </c>
      <c r="N26" s="322"/>
      <c r="O26" s="322"/>
      <c r="P26" s="322"/>
      <c r="Q26" s="322"/>
      <c r="R26" s="322"/>
      <c r="S26" s="322"/>
      <c r="T26" s="322"/>
      <c r="U26" s="322"/>
      <c r="V26" s="322"/>
      <c r="W26" s="322"/>
      <c r="X26" s="322"/>
      <c r="Y26" s="322"/>
      <c r="Z26" s="322"/>
      <c r="AA26" s="323"/>
    </row>
    <row r="27" spans="1:27" ht="11.25" customHeight="1" thickBot="1">
      <c r="B27" s="1"/>
      <c r="M27" s="324"/>
      <c r="N27" s="325"/>
      <c r="O27" s="325"/>
      <c r="P27" s="325"/>
      <c r="Q27" s="325"/>
      <c r="R27" s="325"/>
      <c r="S27" s="325"/>
      <c r="T27" s="325"/>
      <c r="U27" s="325"/>
      <c r="V27" s="325"/>
      <c r="W27" s="325"/>
      <c r="X27" s="325"/>
      <c r="Y27" s="325"/>
      <c r="Z27" s="325"/>
      <c r="AA27" s="326"/>
    </row>
    <row r="28" spans="1:27" ht="14.65" thickBot="1">
      <c r="B28" s="1" t="s">
        <v>10</v>
      </c>
      <c r="C28" s="296" t="s">
        <v>269</v>
      </c>
      <c r="D28" s="297"/>
      <c r="E28" s="298"/>
      <c r="G28" s="311" t="s">
        <v>81</v>
      </c>
      <c r="H28" s="311"/>
      <c r="I28" s="75" t="s">
        <v>100</v>
      </c>
      <c r="M28" s="324"/>
      <c r="N28" s="325"/>
      <c r="O28" s="325"/>
      <c r="P28" s="325"/>
      <c r="Q28" s="325"/>
      <c r="R28" s="325"/>
      <c r="S28" s="325"/>
      <c r="T28" s="325"/>
      <c r="U28" s="325"/>
      <c r="V28" s="325"/>
      <c r="W28" s="325"/>
      <c r="X28" s="325"/>
      <c r="Y28" s="325"/>
      <c r="Z28" s="325"/>
      <c r="AA28" s="326"/>
    </row>
    <row r="29" spans="1:27" ht="7.5" customHeight="1" thickBot="1">
      <c r="B29" s="1"/>
      <c r="M29" s="324"/>
      <c r="N29" s="325"/>
      <c r="O29" s="325"/>
      <c r="P29" s="325"/>
      <c r="Q29" s="325"/>
      <c r="R29" s="325"/>
      <c r="S29" s="325"/>
      <c r="T29" s="325"/>
      <c r="U29" s="325"/>
      <c r="V29" s="325"/>
      <c r="W29" s="325"/>
      <c r="X29" s="325"/>
      <c r="Y29" s="325"/>
      <c r="Z29" s="325"/>
      <c r="AA29" s="326"/>
    </row>
    <row r="30" spans="1:27" ht="14.65" thickBot="1">
      <c r="B30" s="1" t="s">
        <v>11</v>
      </c>
      <c r="C30" s="296" t="s">
        <v>359</v>
      </c>
      <c r="D30" s="297"/>
      <c r="E30" s="298"/>
      <c r="M30" s="327"/>
      <c r="N30" s="328"/>
      <c r="O30" s="328"/>
      <c r="P30" s="328"/>
      <c r="Q30" s="328"/>
      <c r="R30" s="328"/>
      <c r="S30" s="328"/>
      <c r="T30" s="328"/>
      <c r="U30" s="328"/>
      <c r="V30" s="328"/>
      <c r="W30" s="328"/>
      <c r="X30" s="328"/>
      <c r="Y30" s="328"/>
      <c r="Z30" s="328"/>
      <c r="AA30" s="329"/>
    </row>
    <row r="31" spans="1:27" ht="7.5" customHeight="1" thickBot="1">
      <c r="B31" s="1"/>
      <c r="M31" s="249"/>
      <c r="N31" s="249"/>
      <c r="O31" s="249"/>
      <c r="P31" s="249"/>
      <c r="Q31" s="249"/>
      <c r="R31" s="249"/>
      <c r="S31" s="249"/>
      <c r="T31" s="249"/>
      <c r="U31" s="249"/>
      <c r="V31" s="249"/>
      <c r="W31" s="249"/>
      <c r="X31" s="249"/>
      <c r="Y31" s="249"/>
      <c r="Z31" s="249"/>
      <c r="AA31" s="249"/>
    </row>
    <row r="32" spans="1:27" ht="14.65" thickBot="1">
      <c r="B32" s="1" t="s">
        <v>12</v>
      </c>
      <c r="C32" s="296" t="s">
        <v>99</v>
      </c>
      <c r="D32" s="297"/>
      <c r="E32" s="298"/>
      <c r="M32" s="249"/>
      <c r="N32" s="249"/>
      <c r="O32" s="249"/>
      <c r="P32" s="249"/>
      <c r="Q32" s="249"/>
      <c r="R32" s="249"/>
      <c r="S32" s="249"/>
      <c r="T32" s="249"/>
      <c r="U32" s="249"/>
      <c r="V32" s="249"/>
      <c r="W32" s="249"/>
      <c r="X32" s="249"/>
      <c r="Y32" s="249"/>
      <c r="Z32" s="249"/>
      <c r="AA32" s="249"/>
    </row>
    <row r="33" spans="2:27" ht="12" customHeight="1" thickBot="1">
      <c r="B33" s="1"/>
      <c r="M33" s="249"/>
      <c r="N33" s="249"/>
      <c r="O33" s="249"/>
      <c r="P33" s="249"/>
      <c r="Q33" s="249"/>
      <c r="R33" s="249"/>
      <c r="S33" s="249"/>
      <c r="T33" s="249"/>
      <c r="U33" s="249"/>
      <c r="V33" s="249"/>
      <c r="W33" s="249"/>
      <c r="X33" s="249"/>
      <c r="Y33" s="249"/>
      <c r="Z33" s="249"/>
      <c r="AA33" s="249"/>
    </row>
    <row r="34" spans="2:27" ht="14.65" thickBot="1">
      <c r="B34" s="1" t="s">
        <v>13</v>
      </c>
      <c r="C34" s="293" t="s">
        <v>264</v>
      </c>
      <c r="D34" s="294"/>
      <c r="E34" s="295"/>
      <c r="M34" s="249"/>
      <c r="N34" s="249"/>
      <c r="O34" s="249"/>
      <c r="P34" s="249"/>
      <c r="Q34" s="249"/>
      <c r="R34" s="249"/>
      <c r="S34" s="249"/>
      <c r="T34" s="249"/>
      <c r="U34" s="249"/>
      <c r="V34" s="249"/>
      <c r="W34" s="249"/>
      <c r="X34" s="249"/>
      <c r="Y34" s="249"/>
      <c r="Z34" s="249"/>
      <c r="AA34" s="249"/>
    </row>
    <row r="35" spans="2:27" ht="12.75" customHeight="1"/>
    <row r="36" spans="2:27" ht="17.25" customHeight="1">
      <c r="C36" s="730"/>
      <c r="D36" s="442"/>
      <c r="E36" s="442"/>
      <c r="F36" s="442"/>
      <c r="G36" s="442"/>
      <c r="H36" s="442"/>
      <c r="I36" s="442"/>
    </row>
    <row r="37" spans="2:27" ht="14.65" thickBot="1"/>
    <row r="38" spans="2:27" ht="14.65" thickBot="1">
      <c r="B38" s="201" t="s">
        <v>287</v>
      </c>
      <c r="C38" s="174"/>
      <c r="D38" s="190" t="s">
        <v>286</v>
      </c>
      <c r="E38" s="190"/>
      <c r="F38" s="190"/>
      <c r="G38" s="190"/>
    </row>
    <row r="39" spans="2:27">
      <c r="M39" s="182"/>
      <c r="N39" s="182"/>
      <c r="O39" s="182"/>
      <c r="P39" s="182"/>
      <c r="Q39" s="182"/>
      <c r="R39" s="182"/>
      <c r="S39" s="182"/>
      <c r="T39" s="182"/>
      <c r="U39" s="182"/>
      <c r="V39" s="182"/>
      <c r="W39" s="182"/>
      <c r="X39" s="182"/>
      <c r="Y39" s="182"/>
      <c r="Z39" s="182"/>
      <c r="AA39" s="182"/>
    </row>
    <row r="40" spans="2:27">
      <c r="M40" s="182"/>
      <c r="N40" s="182"/>
      <c r="O40" s="182"/>
      <c r="P40" s="182"/>
      <c r="Q40" s="182"/>
      <c r="R40" s="182"/>
      <c r="S40" s="182"/>
      <c r="T40" s="182"/>
      <c r="U40" s="182"/>
      <c r="V40" s="182"/>
      <c r="W40" s="182"/>
      <c r="X40" s="182"/>
      <c r="Y40" s="182"/>
      <c r="Z40" s="182"/>
      <c r="AA40" s="182"/>
    </row>
    <row r="41" spans="2:27">
      <c r="M41" s="182"/>
      <c r="N41" s="182"/>
      <c r="O41" s="182"/>
      <c r="P41" s="182"/>
      <c r="Q41" s="182"/>
      <c r="R41" s="182"/>
      <c r="S41" s="182"/>
      <c r="T41" s="182"/>
      <c r="U41" s="182"/>
      <c r="V41" s="182"/>
      <c r="W41" s="182"/>
      <c r="X41" s="182"/>
      <c r="Y41" s="182"/>
      <c r="Z41" s="182"/>
      <c r="AA41" s="182"/>
    </row>
    <row r="56" ht="24.75" customHeight="1"/>
    <row r="57" ht="6" customHeight="1"/>
  </sheetData>
  <mergeCells count="26">
    <mergeCell ref="C32:E32"/>
    <mergeCell ref="C34:E34"/>
    <mergeCell ref="C36:I36"/>
    <mergeCell ref="C17:H17"/>
    <mergeCell ref="M17:AA19"/>
    <mergeCell ref="C19:H19"/>
    <mergeCell ref="M21:AA23"/>
    <mergeCell ref="B24:K24"/>
    <mergeCell ref="C26:E26"/>
    <mergeCell ref="G26:H26"/>
    <mergeCell ref="M26:AA30"/>
    <mergeCell ref="C28:E28"/>
    <mergeCell ref="G28:H28"/>
    <mergeCell ref="C30:E30"/>
    <mergeCell ref="C11:H11"/>
    <mergeCell ref="M11:AA13"/>
    <mergeCell ref="C13:H13"/>
    <mergeCell ref="M14:AA14"/>
    <mergeCell ref="C15:H15"/>
    <mergeCell ref="M15:AA15"/>
    <mergeCell ref="B3:K3"/>
    <mergeCell ref="C5:H5"/>
    <mergeCell ref="M5:AA5"/>
    <mergeCell ref="J7:L7"/>
    <mergeCell ref="M7:AA9"/>
    <mergeCell ref="C9:H9"/>
  </mergeCells>
  <phoneticPr fontId="3"/>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34"/>
  <sheetViews>
    <sheetView showGridLines="0" topLeftCell="A10" workbookViewId="0">
      <selection activeCell="I25" sqref="I25:J25"/>
    </sheetView>
  </sheetViews>
  <sheetFormatPr defaultRowHeight="14.25"/>
  <cols>
    <col min="1" max="1" width="0.875" customWidth="1"/>
    <col min="2" max="2" width="11.375" customWidth="1"/>
    <col min="3" max="3" width="14.625" customWidth="1"/>
    <col min="4" max="4" width="2.875" customWidth="1"/>
    <col min="5" max="5" width="6.125" customWidth="1"/>
    <col min="6" max="6" width="3.75" customWidth="1"/>
    <col min="7" max="7" width="5.625" customWidth="1"/>
    <col min="8" max="8" width="5.3125" customWidth="1"/>
    <col min="9" max="9" width="2.75" customWidth="1"/>
    <col min="10" max="10" width="5.25" customWidth="1"/>
    <col min="11" max="11" width="3.75" customWidth="1"/>
    <col min="12" max="12" width="5.875" customWidth="1"/>
    <col min="13" max="13" width="3.125" customWidth="1"/>
    <col min="14" max="14" width="6.125" customWidth="1"/>
    <col min="15" max="15" width="8.25" customWidth="1"/>
    <col min="16" max="16" width="2.375" customWidth="1"/>
    <col min="17" max="17" width="10.625" customWidth="1"/>
    <col min="18" max="18" width="12.125" customWidth="1"/>
    <col min="19" max="19" width="26.125" customWidth="1"/>
    <col min="20" max="20" width="1.5" customWidth="1"/>
    <col min="21" max="22" width="17.25" hidden="1" customWidth="1"/>
    <col min="27" max="28" width="17.25" bestFit="1" customWidth="1"/>
    <col min="29" max="29" width="13.75" customWidth="1"/>
  </cols>
  <sheetData>
    <row r="1" spans="2:29" ht="3.75" customHeight="1" thickBot="1"/>
    <row r="2" spans="2:29" ht="23.25" thickBot="1">
      <c r="B2" s="366" t="s">
        <v>42</v>
      </c>
      <c r="C2" s="367"/>
      <c r="D2" s="367"/>
      <c r="E2" s="367"/>
      <c r="F2" s="367"/>
      <c r="G2" s="367"/>
      <c r="H2" s="367"/>
      <c r="I2" s="368"/>
      <c r="J2" s="368"/>
      <c r="K2" s="368"/>
      <c r="L2" s="368"/>
      <c r="M2" s="368"/>
      <c r="N2" s="368"/>
      <c r="O2" s="369"/>
      <c r="Y2" s="731" t="s">
        <v>450</v>
      </c>
      <c r="Z2" s="732"/>
      <c r="AA2" s="732"/>
      <c r="AB2" s="732"/>
      <c r="AC2" s="733"/>
    </row>
    <row r="3" spans="2:29" ht="6.75" customHeight="1" thickBot="1"/>
    <row r="4" spans="2:29" ht="20" customHeight="1" thickTop="1" thickBot="1">
      <c r="B4" s="1" t="s">
        <v>2</v>
      </c>
      <c r="C4" s="57">
        <v>2023</v>
      </c>
      <c r="D4" t="s">
        <v>0</v>
      </c>
      <c r="E4" s="57">
        <v>10</v>
      </c>
      <c r="F4" t="s">
        <v>1</v>
      </c>
      <c r="G4" s="57">
        <v>20</v>
      </c>
      <c r="H4" t="s">
        <v>3</v>
      </c>
      <c r="Q4" s="16"/>
      <c r="U4" s="4">
        <v>45219</v>
      </c>
      <c r="V4" s="3"/>
      <c r="Y4" s="410" t="s">
        <v>366</v>
      </c>
      <c r="Z4" s="411"/>
      <c r="AA4" s="411"/>
      <c r="AB4" s="411"/>
      <c r="AC4" s="412"/>
    </row>
    <row r="5" spans="2:29" ht="4.5" customHeight="1" thickBot="1">
      <c r="B5" s="1"/>
      <c r="J5" s="311"/>
      <c r="K5" s="311"/>
      <c r="L5" s="311"/>
      <c r="Q5" s="16"/>
      <c r="U5" s="3"/>
      <c r="V5" s="3"/>
      <c r="AA5" s="3"/>
      <c r="AB5" s="3"/>
    </row>
    <row r="6" spans="2:29" ht="20" customHeight="1" thickTop="1" thickBot="1">
      <c r="B6" s="1" t="s">
        <v>370</v>
      </c>
      <c r="C6" s="296" t="s">
        <v>371</v>
      </c>
      <c r="D6" s="303"/>
      <c r="E6" s="303"/>
      <c r="F6" s="303"/>
      <c r="G6" s="303"/>
      <c r="H6" s="304"/>
      <c r="S6" s="337"/>
      <c r="T6" s="337"/>
      <c r="U6" s="337"/>
      <c r="V6" s="337"/>
      <c r="W6" s="337"/>
      <c r="X6" s="248"/>
      <c r="Y6" s="410" t="s">
        <v>367</v>
      </c>
      <c r="Z6" s="411"/>
      <c r="AA6" s="411"/>
      <c r="AB6" s="411"/>
      <c r="AC6" s="412"/>
    </row>
    <row r="7" spans="2:29" ht="5.25" customHeight="1" thickBot="1">
      <c r="B7" s="1"/>
      <c r="U7" s="3"/>
      <c r="V7" s="3"/>
      <c r="Y7" s="19"/>
      <c r="Z7" s="19"/>
      <c r="AA7" s="19"/>
      <c r="AB7" s="19"/>
      <c r="AC7" s="19"/>
    </row>
    <row r="8" spans="2:29" ht="20" customHeight="1" thickTop="1" thickBot="1">
      <c r="B8" s="1" t="s">
        <v>91</v>
      </c>
      <c r="C8" s="296" t="s">
        <v>372</v>
      </c>
      <c r="D8" s="303"/>
      <c r="E8" s="303"/>
      <c r="F8" s="303"/>
      <c r="G8" s="303"/>
      <c r="H8" s="304"/>
      <c r="Q8" s="16"/>
      <c r="U8" s="3"/>
      <c r="V8" s="3"/>
      <c r="Y8" s="410" t="s">
        <v>387</v>
      </c>
      <c r="Z8" s="411"/>
      <c r="AA8" s="411"/>
      <c r="AB8" s="411"/>
      <c r="AC8" s="412"/>
    </row>
    <row r="9" spans="2:29" ht="5.25" customHeight="1" thickBot="1">
      <c r="B9" s="1"/>
      <c r="Q9" s="16"/>
      <c r="U9" s="3"/>
      <c r="V9" s="3"/>
      <c r="Y9" s="19"/>
      <c r="Z9" s="19"/>
      <c r="AA9" s="268"/>
      <c r="AB9" s="268"/>
      <c r="AC9" s="19"/>
    </row>
    <row r="10" spans="2:29" ht="20" customHeight="1" thickTop="1" thickBot="1">
      <c r="B10" s="1" t="s">
        <v>271</v>
      </c>
      <c r="C10" s="293" t="s">
        <v>373</v>
      </c>
      <c r="D10" s="301"/>
      <c r="E10" s="302"/>
      <c r="G10" s="16"/>
      <c r="U10" s="3"/>
      <c r="V10" s="3"/>
      <c r="Y10" s="410" t="s">
        <v>368</v>
      </c>
      <c r="Z10" s="411"/>
      <c r="AA10" s="411"/>
      <c r="AB10" s="411"/>
      <c r="AC10" s="412"/>
    </row>
    <row r="11" spans="2:29" ht="7.9" customHeight="1" thickBot="1">
      <c r="B11" s="1"/>
      <c r="G11" s="16"/>
      <c r="Q11" s="16"/>
      <c r="U11" s="3"/>
      <c r="V11" s="3"/>
      <c r="Y11" s="19"/>
      <c r="Z11" s="19"/>
      <c r="AA11" s="268"/>
      <c r="AB11" s="268"/>
      <c r="AC11" s="19"/>
    </row>
    <row r="12" spans="2:29" ht="20" customHeight="1" thickTop="1" thickBot="1">
      <c r="B12" s="1" t="s">
        <v>374</v>
      </c>
      <c r="C12" s="57" t="s">
        <v>272</v>
      </c>
      <c r="Q12" s="16"/>
      <c r="U12" s="3"/>
      <c r="V12" s="3"/>
      <c r="Y12" s="410" t="s">
        <v>369</v>
      </c>
      <c r="Z12" s="411"/>
      <c r="AA12" s="411"/>
      <c r="AB12" s="411"/>
      <c r="AC12" s="412"/>
    </row>
    <row r="13" spans="2:29" ht="5.25" customHeight="1" thickBot="1">
      <c r="B13" s="1"/>
      <c r="Q13" s="16"/>
      <c r="U13" s="3"/>
      <c r="V13" s="3"/>
      <c r="Y13" s="19"/>
      <c r="Z13" s="19"/>
      <c r="AA13" s="268"/>
      <c r="AB13" s="268"/>
      <c r="AC13" s="19"/>
    </row>
    <row r="14" spans="2:29" ht="20" customHeight="1" thickTop="1" thickBot="1">
      <c r="B14" s="1" t="s">
        <v>375</v>
      </c>
      <c r="C14" s="57">
        <v>2023</v>
      </c>
      <c r="D14" t="s">
        <v>0</v>
      </c>
      <c r="E14" s="57">
        <v>9</v>
      </c>
      <c r="F14" t="s">
        <v>1</v>
      </c>
      <c r="G14" s="57">
        <v>21</v>
      </c>
      <c r="H14" t="s">
        <v>3</v>
      </c>
      <c r="I14" t="s">
        <v>22</v>
      </c>
      <c r="J14" s="57">
        <v>2023</v>
      </c>
      <c r="L14" s="57">
        <v>10</v>
      </c>
      <c r="M14" t="s">
        <v>1</v>
      </c>
      <c r="N14" s="57">
        <v>20</v>
      </c>
      <c r="O14" t="s">
        <v>3</v>
      </c>
      <c r="Q14" s="16"/>
      <c r="U14" s="4">
        <v>45190</v>
      </c>
      <c r="V14" s="4">
        <v>45219</v>
      </c>
      <c r="Y14" s="410" t="s">
        <v>388</v>
      </c>
      <c r="Z14" s="411"/>
      <c r="AA14" s="411"/>
      <c r="AB14" s="411"/>
      <c r="AC14" s="412"/>
    </row>
    <row r="15" spans="2:29" ht="8.25" customHeight="1" thickBot="1">
      <c r="B15" s="1"/>
      <c r="Q15" s="16"/>
      <c r="U15" s="3"/>
      <c r="V15" s="3"/>
      <c r="Y15" s="19"/>
      <c r="Z15" s="19"/>
      <c r="AA15" s="268"/>
      <c r="AB15" s="268"/>
      <c r="AC15" s="19"/>
    </row>
    <row r="16" spans="2:29" ht="20" customHeight="1" thickTop="1" thickBot="1">
      <c r="B16" s="1" t="s">
        <v>453</v>
      </c>
      <c r="C16" s="251"/>
      <c r="D16" s="250"/>
      <c r="E16" s="250"/>
      <c r="F16" s="250"/>
      <c r="U16" s="3"/>
      <c r="V16" s="3"/>
      <c r="Y16" s="410" t="s">
        <v>389</v>
      </c>
      <c r="Z16" s="411"/>
      <c r="AA16" s="411"/>
      <c r="AB16" s="411"/>
      <c r="AC16" s="412"/>
    </row>
    <row r="17" spans="2:29" ht="6" customHeight="1" thickTop="1">
      <c r="B17" s="1"/>
      <c r="J17" s="182"/>
      <c r="K17" s="182"/>
      <c r="L17" s="182"/>
      <c r="Q17" s="16"/>
      <c r="U17" s="3"/>
      <c r="V17" s="3"/>
      <c r="Y17" s="19"/>
      <c r="Z17" s="19"/>
      <c r="AA17" s="268"/>
      <c r="AB17" s="268"/>
      <c r="AC17" s="19"/>
    </row>
    <row r="18" spans="2:29" ht="16.149999999999999">
      <c r="B18" s="1"/>
      <c r="J18" s="182"/>
      <c r="L18" s="182"/>
      <c r="U18" s="3"/>
      <c r="V18" s="3"/>
      <c r="Y18" s="423"/>
      <c r="Z18" s="423"/>
      <c r="AA18" s="423"/>
      <c r="AB18" s="423"/>
      <c r="AC18" s="423"/>
    </row>
    <row r="19" spans="2:29" ht="7.5" customHeight="1" thickBot="1">
      <c r="B19" s="1"/>
      <c r="Y19" s="19"/>
      <c r="Z19" s="19"/>
      <c r="AA19" s="19"/>
      <c r="AB19" s="19"/>
      <c r="AC19" s="19"/>
    </row>
    <row r="20" spans="2:29" ht="24" customHeight="1" thickTop="1" thickBot="1">
      <c r="B20" s="370" t="s">
        <v>277</v>
      </c>
      <c r="C20" s="371"/>
      <c r="D20" s="371"/>
      <c r="E20" s="371"/>
      <c r="F20" s="368"/>
      <c r="G20" s="368"/>
      <c r="H20" s="368"/>
      <c r="I20" s="368"/>
      <c r="J20" s="368"/>
      <c r="K20" s="368"/>
      <c r="L20" s="368"/>
      <c r="M20" s="368"/>
      <c r="N20" s="368"/>
      <c r="O20" s="369"/>
      <c r="Q20" t="s">
        <v>17</v>
      </c>
      <c r="R20" s="252">
        <v>10</v>
      </c>
      <c r="S20" t="s">
        <v>18</v>
      </c>
      <c r="Y20" s="424" t="s">
        <v>386</v>
      </c>
      <c r="Z20" s="425"/>
      <c r="AA20" s="425"/>
      <c r="AB20" s="425"/>
      <c r="AC20" s="426"/>
    </row>
    <row r="21" spans="2:29" ht="6.75" customHeight="1">
      <c r="Y21" s="19"/>
      <c r="Z21" s="19"/>
      <c r="AA21" s="19"/>
      <c r="AB21" s="19"/>
      <c r="AC21" s="19"/>
    </row>
    <row r="22" spans="2:29" ht="16.5" thickBot="1">
      <c r="Y22" s="19"/>
      <c r="Z22" s="19"/>
      <c r="AA22" s="19"/>
      <c r="AB22" s="19"/>
      <c r="AC22" s="19"/>
    </row>
    <row r="23" spans="2:29">
      <c r="B23" s="413"/>
      <c r="C23" s="414"/>
      <c r="D23" s="349" t="s">
        <v>390</v>
      </c>
      <c r="E23" s="353"/>
      <c r="F23" s="350"/>
      <c r="G23" s="349" t="s">
        <v>15</v>
      </c>
      <c r="H23" s="350"/>
      <c r="I23" s="349" t="s">
        <v>53</v>
      </c>
      <c r="J23" s="350"/>
      <c r="K23" s="349" t="s">
        <v>284</v>
      </c>
      <c r="L23" s="353"/>
      <c r="M23" s="353"/>
      <c r="N23" s="349" t="s">
        <v>421</v>
      </c>
      <c r="O23" s="350"/>
      <c r="P23" s="353" t="s">
        <v>54</v>
      </c>
      <c r="Q23" s="350"/>
      <c r="R23" s="357" t="s">
        <v>64</v>
      </c>
      <c r="S23" s="358"/>
      <c r="Y23" s="423"/>
      <c r="Z23" s="423"/>
      <c r="AA23" s="423"/>
      <c r="AB23" s="423"/>
      <c r="AC23" s="423"/>
    </row>
    <row r="24" spans="2:29" ht="14.65" thickBot="1">
      <c r="B24" s="415"/>
      <c r="C24" s="416"/>
      <c r="D24" s="351"/>
      <c r="E24" s="354"/>
      <c r="F24" s="352"/>
      <c r="G24" s="351"/>
      <c r="H24" s="352"/>
      <c r="I24" s="351"/>
      <c r="J24" s="352"/>
      <c r="K24" s="351"/>
      <c r="L24" s="354"/>
      <c r="M24" s="354"/>
      <c r="N24" s="351"/>
      <c r="O24" s="352"/>
      <c r="P24" s="354"/>
      <c r="Q24" s="352"/>
      <c r="R24" s="351"/>
      <c r="S24" s="359"/>
      <c r="Y24" s="423"/>
      <c r="Z24" s="423"/>
      <c r="AA24" s="423"/>
      <c r="AB24" s="423"/>
      <c r="AC24" s="423"/>
    </row>
    <row r="25" spans="2:29" ht="25.05" customHeight="1">
      <c r="B25" s="36"/>
      <c r="C25" s="23" t="s">
        <v>376</v>
      </c>
      <c r="D25" s="419">
        <v>100000000</v>
      </c>
      <c r="E25" s="419"/>
      <c r="F25" s="419"/>
      <c r="G25" s="417">
        <v>100000</v>
      </c>
      <c r="H25" s="418"/>
      <c r="I25" s="364" t="s">
        <v>377</v>
      </c>
      <c r="J25" s="365"/>
      <c r="K25" s="345">
        <v>100000000</v>
      </c>
      <c r="L25" s="346"/>
      <c r="M25" s="347"/>
      <c r="N25" s="348">
        <v>10000000</v>
      </c>
      <c r="O25" s="348"/>
      <c r="P25" s="345">
        <v>110000000</v>
      </c>
      <c r="Q25" s="347"/>
      <c r="R25" s="360" t="s">
        <v>285</v>
      </c>
      <c r="S25" s="361"/>
      <c r="Y25" s="427" t="s">
        <v>391</v>
      </c>
      <c r="Z25" s="428"/>
      <c r="AA25" s="428"/>
      <c r="AB25" s="428"/>
      <c r="AC25" s="429"/>
    </row>
    <row r="26" spans="2:29" ht="25.05" customHeight="1" thickBot="1">
      <c r="B26" s="30"/>
      <c r="C26" s="20" t="s">
        <v>273</v>
      </c>
      <c r="D26" s="419">
        <v>5000000</v>
      </c>
      <c r="E26" s="419"/>
      <c r="F26" s="419"/>
      <c r="G26" s="382">
        <v>1</v>
      </c>
      <c r="H26" s="383"/>
      <c r="I26" s="362" t="s">
        <v>377</v>
      </c>
      <c r="J26" s="363"/>
      <c r="K26" s="345">
        <v>5000000</v>
      </c>
      <c r="L26" s="346"/>
      <c r="M26" s="347"/>
      <c r="N26" s="348">
        <v>500000</v>
      </c>
      <c r="O26" s="348"/>
      <c r="P26" s="345">
        <v>5500000</v>
      </c>
      <c r="Q26" s="347"/>
      <c r="R26" s="355" t="s">
        <v>69</v>
      </c>
      <c r="S26" s="356"/>
      <c r="Y26" s="430" t="s">
        <v>392</v>
      </c>
      <c r="Z26" s="431"/>
      <c r="AA26" s="431"/>
      <c r="AB26" s="431"/>
      <c r="AC26" s="432"/>
    </row>
    <row r="27" spans="2:29" ht="25.05" customHeight="1">
      <c r="B27" s="30"/>
      <c r="C27" s="20" t="s">
        <v>54</v>
      </c>
      <c r="D27" s="389">
        <v>105000000</v>
      </c>
      <c r="E27" s="377"/>
      <c r="F27" s="378"/>
      <c r="G27" s="408"/>
      <c r="H27" s="409"/>
      <c r="I27" s="390"/>
      <c r="J27" s="391"/>
      <c r="K27" s="345">
        <v>105000000</v>
      </c>
      <c r="L27" s="346"/>
      <c r="M27" s="347"/>
      <c r="N27" s="348">
        <v>10500000</v>
      </c>
      <c r="O27" s="348"/>
      <c r="P27" s="345">
        <v>115500000</v>
      </c>
      <c r="Q27" s="347"/>
      <c r="R27" s="355" t="s">
        <v>69</v>
      </c>
      <c r="S27" s="356"/>
      <c r="Y27" s="269"/>
      <c r="Z27" s="269"/>
      <c r="AA27" s="269"/>
      <c r="AB27" s="269"/>
      <c r="AC27" s="269"/>
    </row>
    <row r="28" spans="2:29" ht="25.05" customHeight="1" thickBot="1">
      <c r="B28" s="31" t="s">
        <v>57</v>
      </c>
      <c r="C28" s="20" t="s">
        <v>67</v>
      </c>
      <c r="D28" s="389">
        <v>55000000</v>
      </c>
      <c r="E28" s="377"/>
      <c r="F28" s="378"/>
      <c r="G28" s="382">
        <v>1</v>
      </c>
      <c r="H28" s="383"/>
      <c r="I28" s="390" t="s">
        <v>377</v>
      </c>
      <c r="J28" s="391"/>
      <c r="K28" s="376">
        <v>55000000</v>
      </c>
      <c r="L28" s="377"/>
      <c r="M28" s="378"/>
      <c r="N28" s="422">
        <v>5500000</v>
      </c>
      <c r="O28" s="422"/>
      <c r="P28" s="376">
        <v>60500000</v>
      </c>
      <c r="Q28" s="378"/>
      <c r="R28" s="355" t="s">
        <v>69</v>
      </c>
      <c r="S28" s="356"/>
      <c r="Y28" s="19"/>
      <c r="Z28" s="19"/>
      <c r="AA28" s="19"/>
      <c r="AB28" s="19"/>
      <c r="AC28" s="19"/>
    </row>
    <row r="29" spans="2:29" ht="25.05" customHeight="1" thickBot="1">
      <c r="B29" s="32" t="s">
        <v>58</v>
      </c>
      <c r="C29" s="25" t="s">
        <v>92</v>
      </c>
      <c r="D29" s="396">
        <v>50000000</v>
      </c>
      <c r="E29" s="397"/>
      <c r="F29" s="398"/>
      <c r="G29" s="406">
        <v>1</v>
      </c>
      <c r="H29" s="407"/>
      <c r="I29" s="404" t="s">
        <v>377</v>
      </c>
      <c r="J29" s="405"/>
      <c r="K29" s="345">
        <v>50000000</v>
      </c>
      <c r="L29" s="346"/>
      <c r="M29" s="347"/>
      <c r="N29" s="348">
        <v>5000000</v>
      </c>
      <c r="O29" s="348"/>
      <c r="P29" s="345">
        <v>55000000</v>
      </c>
      <c r="Q29" s="347"/>
      <c r="R29" s="402" t="s">
        <v>69</v>
      </c>
      <c r="S29" s="403"/>
      <c r="Y29" s="427" t="s">
        <v>393</v>
      </c>
      <c r="Z29" s="428"/>
      <c r="AA29" s="428"/>
      <c r="AB29" s="428"/>
      <c r="AC29" s="429"/>
    </row>
    <row r="30" spans="2:29" ht="25.05" customHeight="1" thickTop="1" thickBot="1">
      <c r="B30" s="33" t="s">
        <v>59</v>
      </c>
      <c r="C30" s="24" t="s">
        <v>93</v>
      </c>
      <c r="D30" s="399">
        <v>5000000</v>
      </c>
      <c r="E30" s="399"/>
      <c r="F30" s="399"/>
      <c r="G30" s="400">
        <v>1</v>
      </c>
      <c r="H30" s="401"/>
      <c r="I30" s="394" t="s">
        <v>377</v>
      </c>
      <c r="J30" s="395"/>
      <c r="K30" s="384">
        <v>5000000</v>
      </c>
      <c r="L30" s="385"/>
      <c r="M30" s="386"/>
      <c r="N30" s="387">
        <v>500000</v>
      </c>
      <c r="O30" s="387"/>
      <c r="P30" s="385">
        <v>5500000</v>
      </c>
      <c r="Q30" s="386"/>
      <c r="R30" s="392" t="s">
        <v>422</v>
      </c>
      <c r="S30" s="393"/>
      <c r="T30" s="56"/>
      <c r="Y30" s="430" t="s">
        <v>394</v>
      </c>
      <c r="Z30" s="431"/>
      <c r="AA30" s="431"/>
      <c r="AB30" s="431"/>
      <c r="AC30" s="432"/>
    </row>
    <row r="31" spans="2:29" ht="25.05" customHeight="1" thickTop="1" thickBot="1">
      <c r="B31" s="34" t="s">
        <v>60</v>
      </c>
      <c r="C31" s="35" t="s">
        <v>56</v>
      </c>
      <c r="D31" s="379">
        <v>50000000</v>
      </c>
      <c r="E31" s="380"/>
      <c r="F31" s="381"/>
      <c r="G31" s="372">
        <v>1</v>
      </c>
      <c r="H31" s="373"/>
      <c r="I31" s="372" t="s">
        <v>377</v>
      </c>
      <c r="J31" s="373"/>
      <c r="K31" s="374">
        <v>50000000</v>
      </c>
      <c r="L31" s="375"/>
      <c r="M31" s="388"/>
      <c r="N31" s="374">
        <v>5000000</v>
      </c>
      <c r="O31" s="375"/>
      <c r="P31" s="374">
        <v>55000000</v>
      </c>
      <c r="Q31" s="375"/>
      <c r="R31" s="420" t="s">
        <v>69</v>
      </c>
      <c r="S31" s="421"/>
    </row>
    <row r="32" spans="2:29">
      <c r="I32" s="16"/>
      <c r="Y32" s="337"/>
      <c r="Z32" s="337"/>
      <c r="AA32" s="337"/>
      <c r="AB32" s="337"/>
      <c r="AC32" s="337"/>
    </row>
    <row r="33" spans="2:7" ht="14.65" thickBot="1"/>
    <row r="34" spans="2:7" ht="25.05" customHeight="1" thickBot="1">
      <c r="B34" s="201" t="s">
        <v>287</v>
      </c>
      <c r="C34" s="174"/>
      <c r="D34" s="190" t="s">
        <v>286</v>
      </c>
      <c r="E34" s="190"/>
      <c r="F34" s="190"/>
      <c r="G34" s="190"/>
    </row>
  </sheetData>
  <mergeCells count="80">
    <mergeCell ref="R31:S31"/>
    <mergeCell ref="Y32:AC32"/>
    <mergeCell ref="D31:F31"/>
    <mergeCell ref="G31:H31"/>
    <mergeCell ref="I31:J31"/>
    <mergeCell ref="K31:M31"/>
    <mergeCell ref="N31:O31"/>
    <mergeCell ref="P31:Q31"/>
    <mergeCell ref="Y29:AC29"/>
    <mergeCell ref="D30:F30"/>
    <mergeCell ref="G30:H30"/>
    <mergeCell ref="I30:J30"/>
    <mergeCell ref="K30:M30"/>
    <mergeCell ref="N30:O30"/>
    <mergeCell ref="P30:Q30"/>
    <mergeCell ref="R30:S30"/>
    <mergeCell ref="Y30:AC30"/>
    <mergeCell ref="P28:Q28"/>
    <mergeCell ref="R28:S28"/>
    <mergeCell ref="D27:F27"/>
    <mergeCell ref="G27:H27"/>
    <mergeCell ref="D29:F29"/>
    <mergeCell ref="G29:H29"/>
    <mergeCell ref="I29:J29"/>
    <mergeCell ref="K29:M29"/>
    <mergeCell ref="N29:O29"/>
    <mergeCell ref="P29:Q29"/>
    <mergeCell ref="R29:S29"/>
    <mergeCell ref="D28:F28"/>
    <mergeCell ref="G28:H28"/>
    <mergeCell ref="I28:J28"/>
    <mergeCell ref="K28:M28"/>
    <mergeCell ref="N28:O28"/>
    <mergeCell ref="D26:F26"/>
    <mergeCell ref="G26:H26"/>
    <mergeCell ref="I26:J26"/>
    <mergeCell ref="K26:M26"/>
    <mergeCell ref="N26:O26"/>
    <mergeCell ref="I27:J27"/>
    <mergeCell ref="K27:M27"/>
    <mergeCell ref="N27:O27"/>
    <mergeCell ref="P27:Q27"/>
    <mergeCell ref="Y25:AC25"/>
    <mergeCell ref="R27:S27"/>
    <mergeCell ref="P25:Q25"/>
    <mergeCell ref="P26:Q26"/>
    <mergeCell ref="R26:S26"/>
    <mergeCell ref="Y26:AC26"/>
    <mergeCell ref="P23:Q24"/>
    <mergeCell ref="R23:S24"/>
    <mergeCell ref="Y23:AC24"/>
    <mergeCell ref="R25:S25"/>
    <mergeCell ref="N23:O24"/>
    <mergeCell ref="D25:F25"/>
    <mergeCell ref="G25:H25"/>
    <mergeCell ref="I25:J25"/>
    <mergeCell ref="K25:M25"/>
    <mergeCell ref="N25:O25"/>
    <mergeCell ref="B23:C24"/>
    <mergeCell ref="D23:F24"/>
    <mergeCell ref="G23:H24"/>
    <mergeCell ref="I23:J24"/>
    <mergeCell ref="K23:M24"/>
    <mergeCell ref="Y14:AC14"/>
    <mergeCell ref="Y16:AC16"/>
    <mergeCell ref="Y18:AC18"/>
    <mergeCell ref="B20:O20"/>
    <mergeCell ref="Y20:AC20"/>
    <mergeCell ref="C8:H8"/>
    <mergeCell ref="Y8:AC8"/>
    <mergeCell ref="C10:E10"/>
    <mergeCell ref="Y10:AC10"/>
    <mergeCell ref="Y12:AC12"/>
    <mergeCell ref="B2:O2"/>
    <mergeCell ref="Y4:AC4"/>
    <mergeCell ref="J5:L5"/>
    <mergeCell ref="C6:H6"/>
    <mergeCell ref="S6:W6"/>
    <mergeCell ref="Y6:AC6"/>
    <mergeCell ref="Y2:AC2"/>
  </mergeCells>
  <phoneticPr fontId="3"/>
  <dataValidations count="2">
    <dataValidation type="list" allowBlank="1" showInputMessage="1" showErrorMessage="1" sqref="I25:J31" xr:uid="{00000000-0002-0000-0600-000000000000}">
      <formula1>"式,本,㎥,m,         ,箇所,"</formula1>
    </dataValidation>
    <dataValidation type="list" allowBlank="1" showInputMessage="1" showErrorMessage="1" sqref="C6:H6" xr:uid="{00000000-0002-0000-0600-000001000000}">
      <formula1>"   ,東北支店,関越支店,東京支店,関西支店,中部事業所,中四国支店,九州支店,北海道事業所,シールド事業部,　　　,基礎事業部,工事本部,開発本部,芝山工場,MI事業部,"</formula1>
    </dataValidation>
  </dataValidations>
  <pageMargins left="0.74803149606299213" right="0.74803149606299213" top="0.98425196850393704" bottom="0.98425196850393704" header="0.51181102362204722" footer="0.51181102362204722"/>
  <pageSetup paperSize="9" scale="9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X111"/>
  <sheetViews>
    <sheetView showGridLines="0" topLeftCell="A82" zoomScale="68" workbookViewId="0">
      <selection activeCell="M85" sqref="M85:M86"/>
    </sheetView>
  </sheetViews>
  <sheetFormatPr defaultRowHeight="14.25"/>
  <cols>
    <col min="1" max="1" width="1.25" customWidth="1"/>
    <col min="2" max="6" width="9.0625" customWidth="1"/>
    <col min="7" max="7" width="5.5625" customWidth="1"/>
    <col min="8" max="8" width="7.1875" customWidth="1"/>
    <col min="9" max="9" width="4" customWidth="1"/>
    <col min="10" max="10" width="17.125" customWidth="1"/>
    <col min="11" max="11" width="14.75" customWidth="1"/>
    <col min="12" max="12" width="10.875" customWidth="1"/>
    <col min="13" max="13" width="8.0625" customWidth="1"/>
    <col min="14" max="14" width="5.5" customWidth="1"/>
    <col min="15" max="15" width="7.75" customWidth="1"/>
    <col min="16" max="16" width="2.25" customWidth="1"/>
    <col min="17" max="18" width="6.875" customWidth="1"/>
    <col min="19" max="19" width="11.6875" customWidth="1"/>
    <col min="20" max="20" width="7.8125" customWidth="1"/>
    <col min="21" max="21" width="8.25" customWidth="1"/>
    <col min="22" max="22" width="7" customWidth="1"/>
  </cols>
  <sheetData>
    <row r="1" spans="2:22" ht="4.5" customHeight="1"/>
    <row r="2" spans="2:22" ht="17.25" customHeight="1">
      <c r="B2" s="19" t="s">
        <v>19</v>
      </c>
      <c r="G2" s="449" t="s">
        <v>66</v>
      </c>
      <c r="H2" s="440"/>
      <c r="I2" s="440"/>
      <c r="J2" s="440"/>
      <c r="K2" s="737">
        <v>45219</v>
      </c>
      <c r="L2" s="738">
        <v>10</v>
      </c>
      <c r="M2" s="486" t="s">
        <v>36</v>
      </c>
      <c r="N2" s="487"/>
      <c r="Q2" s="284" t="s">
        <v>85</v>
      </c>
      <c r="R2" s="739" t="s">
        <v>423</v>
      </c>
      <c r="S2" s="739"/>
      <c r="T2" s="740" t="s">
        <v>424</v>
      </c>
      <c r="U2" s="740"/>
      <c r="V2" s="740"/>
    </row>
    <row r="3" spans="2:22" ht="19.5" customHeight="1">
      <c r="B3" s="7"/>
      <c r="G3" s="440"/>
      <c r="H3" s="440"/>
      <c r="I3" s="440"/>
      <c r="J3" s="440"/>
      <c r="K3" s="737"/>
      <c r="L3" s="738"/>
      <c r="M3" s="487"/>
      <c r="N3" s="487"/>
      <c r="S3" s="741">
        <v>45219</v>
      </c>
      <c r="T3" s="741"/>
      <c r="U3" s="741"/>
      <c r="V3" s="741"/>
    </row>
    <row r="4" spans="2:22" ht="15.75" customHeight="1">
      <c r="B4" s="7"/>
      <c r="J4" s="8"/>
      <c r="K4" s="8"/>
      <c r="L4" s="8"/>
      <c r="M4" s="9"/>
      <c r="N4" s="9"/>
      <c r="O4" s="10"/>
      <c r="P4" s="8"/>
    </row>
    <row r="5" spans="2:22" ht="18.75">
      <c r="B5" s="489" t="s">
        <v>20</v>
      </c>
      <c r="C5" s="489"/>
      <c r="D5" s="489"/>
      <c r="E5" s="489"/>
      <c r="F5" s="489"/>
      <c r="G5" s="489"/>
      <c r="K5" s="311"/>
      <c r="L5" s="311"/>
      <c r="M5" s="311"/>
      <c r="N5" s="529" t="s">
        <v>24</v>
      </c>
      <c r="O5" s="311"/>
      <c r="Q5" s="87" t="s">
        <v>425</v>
      </c>
      <c r="R5" s="13" t="s">
        <v>25</v>
      </c>
      <c r="S5" s="87" t="s">
        <v>426</v>
      </c>
      <c r="T5" s="13"/>
      <c r="U5" s="13"/>
      <c r="V5" s="13"/>
    </row>
    <row r="6" spans="2:22" ht="23.25" customHeight="1">
      <c r="B6" s="489" t="s">
        <v>371</v>
      </c>
      <c r="C6" s="489"/>
      <c r="D6" s="489"/>
      <c r="E6" s="489"/>
      <c r="F6" s="489"/>
      <c r="G6" s="489"/>
      <c r="H6" s="450" t="s">
        <v>21</v>
      </c>
      <c r="J6" s="11"/>
      <c r="K6" s="11"/>
      <c r="L6" s="11"/>
      <c r="M6" s="12"/>
      <c r="N6" s="441" t="s">
        <v>5</v>
      </c>
      <c r="O6" s="442"/>
      <c r="Q6" s="525" t="s">
        <v>427</v>
      </c>
      <c r="R6" s="526"/>
      <c r="S6" s="526"/>
      <c r="T6" s="526"/>
      <c r="U6" s="526"/>
      <c r="V6" s="526"/>
    </row>
    <row r="7" spans="2:22" ht="19.05" customHeight="1">
      <c r="B7" s="488" t="s">
        <v>428</v>
      </c>
      <c r="C7" s="488"/>
      <c r="D7" s="488"/>
      <c r="E7" s="488"/>
      <c r="F7" s="488"/>
      <c r="G7" s="488"/>
      <c r="H7" s="450"/>
      <c r="N7" s="516" t="s">
        <v>26</v>
      </c>
      <c r="O7" s="440"/>
      <c r="Q7" s="530" t="s" ph="1">
        <v>429</v>
      </c>
      <c r="R7" s="530" ph="1"/>
      <c r="S7" s="530" ph="1"/>
      <c r="T7" s="530" ph="1"/>
      <c r="U7" s="71"/>
      <c r="V7" s="72"/>
    </row>
    <row r="8" spans="2:22" ht="21.75" customHeight="1">
      <c r="B8" s="442" t="s">
        <v>430</v>
      </c>
      <c r="C8" s="442"/>
      <c r="D8" s="442"/>
      <c r="E8" s="442"/>
      <c r="F8" s="442"/>
      <c r="G8" s="442"/>
      <c r="N8" s="517" t="s">
        <v>6</v>
      </c>
      <c r="O8" s="440"/>
      <c r="Q8" s="451" t="s" ph="1">
        <v>20</v>
      </c>
      <c r="R8" s="451" ph="1"/>
      <c r="S8" s="451" ph="1"/>
      <c r="T8" s="451" ph="1"/>
      <c r="U8" s="456"/>
      <c r="V8" s="73" t="s">
        <v>79</v>
      </c>
    </row>
    <row r="9" spans="2:22" ht="21.75" customHeight="1">
      <c r="B9" s="5" t="s">
        <v>23</v>
      </c>
      <c r="C9" s="734">
        <v>45190</v>
      </c>
      <c r="D9" s="734"/>
      <c r="E9" s="6" t="s">
        <v>35</v>
      </c>
      <c r="F9" s="6" t="s">
        <v>35</v>
      </c>
      <c r="G9" s="735">
        <v>45219</v>
      </c>
      <c r="H9" s="736"/>
      <c r="N9" s="440"/>
      <c r="O9" s="440"/>
      <c r="Q9" s="527" t="s" ph="1">
        <v>431</v>
      </c>
      <c r="R9" s="527" ph="1"/>
      <c r="S9" s="527" ph="1"/>
      <c r="T9" s="527" ph="1"/>
      <c r="U9" s="456"/>
      <c r="V9" s="72"/>
    </row>
    <row r="10" spans="2:22" ht="17.100000000000001" customHeight="1">
      <c r="C10" t="s">
        <v>33</v>
      </c>
      <c r="N10" s="441" t="s">
        <v>27</v>
      </c>
      <c r="O10" s="440"/>
      <c r="Q10" s="558" t="s">
        <v>432</v>
      </c>
      <c r="R10" s="456"/>
      <c r="S10" s="456"/>
      <c r="T10" s="456"/>
      <c r="U10" s="456"/>
      <c r="V10" s="72"/>
    </row>
    <row r="11" spans="2:22" ht="16.5" customHeight="1">
      <c r="O11" s="15"/>
      <c r="Q11" s="468" t="s">
        <v>433</v>
      </c>
      <c r="R11" s="469"/>
      <c r="S11" s="77"/>
      <c r="T11" s="468" t="s">
        <v>434</v>
      </c>
      <c r="U11" s="469"/>
      <c r="V11" s="13"/>
    </row>
    <row r="12" spans="2:22" ht="17.100000000000001" customHeight="1">
      <c r="C12" s="311" t="s">
        <v>453</v>
      </c>
      <c r="D12" s="311"/>
      <c r="E12" s="758" t="str">
        <f>IF(請求データ入力例!C16="","",請求データ入力例!C16)</f>
        <v/>
      </c>
      <c r="F12" s="758"/>
      <c r="N12" s="441" t="s">
        <v>28</v>
      </c>
      <c r="O12" s="440"/>
      <c r="Q12" s="552" t="s">
        <v>435</v>
      </c>
      <c r="R12" s="552"/>
      <c r="S12" s="17"/>
      <c r="T12" s="552" t="s">
        <v>436</v>
      </c>
      <c r="U12" s="552"/>
      <c r="V12" s="17"/>
    </row>
    <row r="13" spans="2:22" ht="15.95" customHeight="1">
      <c r="B13" s="190"/>
      <c r="C13" s="190"/>
      <c r="D13" s="190"/>
      <c r="E13" s="190"/>
      <c r="F13" s="190"/>
      <c r="G13" s="190"/>
      <c r="N13" s="441" t="s">
        <v>31</v>
      </c>
      <c r="O13" s="440"/>
      <c r="Q13" s="557" t="s" ph="1">
        <v>437</v>
      </c>
      <c r="R13" s="557" ph="1"/>
      <c r="S13" s="557" ph="1"/>
      <c r="T13" s="557" ph="1"/>
      <c r="U13" s="557" ph="1"/>
      <c r="V13" s="557"/>
    </row>
    <row r="14" spans="2:22" ht="15.95" customHeight="1">
      <c r="O14" s="13"/>
      <c r="Q14" s="559" t="s">
        <v>438</v>
      </c>
      <c r="R14" s="559"/>
      <c r="S14" s="13" t="s">
        <v>32</v>
      </c>
      <c r="T14" s="439" t="s">
        <v>439</v>
      </c>
      <c r="U14" s="439"/>
      <c r="V14" s="439"/>
    </row>
    <row r="15" spans="2:22" ht="9.9499999999999993" customHeight="1" thickBot="1">
      <c r="G15" s="286"/>
      <c r="P15" s="13"/>
      <c r="Q15" s="13"/>
      <c r="R15" s="13"/>
      <c r="S15" s="13"/>
      <c r="T15" s="13"/>
      <c r="U15" s="13"/>
      <c r="V15" s="13"/>
    </row>
    <row r="16" spans="2:22" ht="21" customHeight="1" thickTop="1" thickBot="1">
      <c r="B16" s="1"/>
      <c r="C16" s="1"/>
      <c r="D16" s="287"/>
      <c r="E16" s="1"/>
      <c r="F16" s="1"/>
      <c r="G16" s="1"/>
      <c r="K16" s="1"/>
      <c r="L16" s="490" t="s">
        <v>34</v>
      </c>
      <c r="M16" s="491"/>
      <c r="N16" s="494" t="s">
        <v>383</v>
      </c>
      <c r="O16" s="495"/>
      <c r="P16" s="495"/>
      <c r="Q16" s="496"/>
      <c r="R16" s="742" t="s">
        <v>421</v>
      </c>
      <c r="S16" s="743"/>
      <c r="T16" s="537" t="s">
        <v>381</v>
      </c>
      <c r="U16" s="538"/>
      <c r="V16" s="539"/>
    </row>
    <row r="17" spans="2:22" ht="21" customHeight="1">
      <c r="K17" s="285" t="s">
        <v>85</v>
      </c>
      <c r="L17" s="492" t="s">
        <v>440</v>
      </c>
      <c r="M17" s="493"/>
      <c r="N17" s="497">
        <v>5000000</v>
      </c>
      <c r="O17" s="498"/>
      <c r="P17" s="498"/>
      <c r="Q17" s="499"/>
      <c r="R17" s="744">
        <v>500000</v>
      </c>
      <c r="S17" s="745">
        <v>100000000</v>
      </c>
      <c r="T17" s="546">
        <v>5500000</v>
      </c>
      <c r="U17" s="547"/>
      <c r="V17" s="548"/>
    </row>
    <row r="18" spans="2:22" ht="25.5" customHeight="1" thickBot="1">
      <c r="B18" s="1"/>
      <c r="C18" s="1"/>
      <c r="D18" s="1"/>
      <c r="E18" s="1"/>
      <c r="F18" s="1"/>
      <c r="L18" s="454"/>
      <c r="M18" s="455"/>
      <c r="N18" s="500"/>
      <c r="O18" s="501"/>
      <c r="P18" s="501"/>
      <c r="Q18" s="502"/>
      <c r="R18" s="746">
        <v>100000000</v>
      </c>
      <c r="S18" s="747">
        <v>100000000</v>
      </c>
      <c r="T18" s="549"/>
      <c r="U18" s="550"/>
      <c r="V18" s="551"/>
    </row>
    <row r="19" spans="2:22" ht="26.25" customHeight="1">
      <c r="B19" s="86" t="s">
        <v>71</v>
      </c>
      <c r="C19" s="509" t="s">
        <v>96</v>
      </c>
      <c r="D19" s="509"/>
      <c r="E19" s="509"/>
      <c r="F19" s="509"/>
      <c r="G19" s="509"/>
      <c r="H19" s="510"/>
      <c r="I19" s="511"/>
      <c r="J19" s="512"/>
      <c r="K19" s="505" t="s">
        <v>16</v>
      </c>
      <c r="L19" s="507" t="s">
        <v>15</v>
      </c>
      <c r="M19" s="507" t="s">
        <v>53</v>
      </c>
      <c r="N19" s="521" t="s">
        <v>62</v>
      </c>
      <c r="O19" s="522"/>
      <c r="P19" s="522"/>
      <c r="Q19" s="521" t="s">
        <v>63</v>
      </c>
      <c r="R19" s="562"/>
      <c r="S19" s="544" t="s">
        <v>54</v>
      </c>
      <c r="T19" s="505"/>
      <c r="U19" s="553" t="s">
        <v>64</v>
      </c>
      <c r="V19" s="554"/>
    </row>
    <row r="20" spans="2:22" ht="22.5" customHeight="1" thickBot="1">
      <c r="B20" s="86"/>
      <c r="C20" s="509" t="s">
        <v>70</v>
      </c>
      <c r="D20" s="509"/>
      <c r="E20" s="509"/>
      <c r="F20" s="509"/>
      <c r="G20" s="509"/>
      <c r="H20" s="55"/>
      <c r="I20" s="513"/>
      <c r="J20" s="514"/>
      <c r="K20" s="506"/>
      <c r="L20" s="508"/>
      <c r="M20" s="508"/>
      <c r="N20" s="523"/>
      <c r="O20" s="524"/>
      <c r="P20" s="524"/>
      <c r="Q20" s="545"/>
      <c r="R20" s="563"/>
      <c r="S20" s="545"/>
      <c r="T20" s="506"/>
      <c r="U20" s="555"/>
      <c r="V20" s="556"/>
    </row>
    <row r="21" spans="2:22" ht="28.5" customHeight="1">
      <c r="B21" s="86" t="s">
        <v>72</v>
      </c>
      <c r="C21" s="509" t="s">
        <v>44</v>
      </c>
      <c r="D21" s="509"/>
      <c r="E21" s="509"/>
      <c r="F21" s="509"/>
      <c r="G21" s="509"/>
      <c r="H21" s="510"/>
      <c r="I21" s="54"/>
      <c r="J21" s="79" t="s">
        <v>376</v>
      </c>
      <c r="K21" s="187">
        <v>100000000</v>
      </c>
      <c r="L21" s="47">
        <v>1</v>
      </c>
      <c r="M21" s="47" t="s">
        <v>377</v>
      </c>
      <c r="N21" s="518">
        <v>100000000</v>
      </c>
      <c r="O21" s="519"/>
      <c r="P21" s="520"/>
      <c r="Q21" s="560">
        <v>10000000</v>
      </c>
      <c r="R21" s="561"/>
      <c r="S21" s="518">
        <v>110000000</v>
      </c>
      <c r="T21" s="520"/>
      <c r="U21" s="533" t="s">
        <v>422</v>
      </c>
      <c r="V21" s="534"/>
    </row>
    <row r="22" spans="2:22" ht="28.5" customHeight="1">
      <c r="B22" s="86" t="s">
        <v>73</v>
      </c>
      <c r="C22" s="509" t="s">
        <v>270</v>
      </c>
      <c r="D22" s="509"/>
      <c r="E22" s="509"/>
      <c r="F22" s="509"/>
      <c r="G22" s="509"/>
      <c r="H22" s="510"/>
      <c r="I22" s="29"/>
      <c r="J22" s="74" t="s">
        <v>273</v>
      </c>
      <c r="K22" s="188">
        <v>5000000</v>
      </c>
      <c r="L22" s="49">
        <v>1</v>
      </c>
      <c r="M22" s="49" t="s">
        <v>377</v>
      </c>
      <c r="N22" s="433">
        <v>5000000</v>
      </c>
      <c r="O22" s="438"/>
      <c r="P22" s="434"/>
      <c r="Q22" s="437">
        <v>500000</v>
      </c>
      <c r="R22" s="433"/>
      <c r="S22" s="433">
        <v>5500000</v>
      </c>
      <c r="T22" s="434"/>
      <c r="U22" s="435" t="s">
        <v>441</v>
      </c>
      <c r="V22" s="436"/>
    </row>
    <row r="23" spans="2:22" ht="28.5" customHeight="1">
      <c r="B23" s="86" t="s">
        <v>74</v>
      </c>
      <c r="C23" s="84" t="s">
        <v>45</v>
      </c>
      <c r="D23" s="84"/>
      <c r="E23" s="84"/>
      <c r="F23" s="84"/>
      <c r="G23" s="84"/>
      <c r="H23" s="85"/>
      <c r="I23" s="29"/>
      <c r="J23" s="74" t="s">
        <v>54</v>
      </c>
      <c r="K23" s="186">
        <v>105000000</v>
      </c>
      <c r="L23" s="48"/>
      <c r="M23" s="48"/>
      <c r="N23" s="433">
        <v>105000000</v>
      </c>
      <c r="O23" s="438"/>
      <c r="P23" s="434"/>
      <c r="Q23" s="437">
        <v>10500000</v>
      </c>
      <c r="R23" s="433"/>
      <c r="S23" s="433">
        <v>115500000</v>
      </c>
      <c r="T23" s="434"/>
      <c r="U23" s="435" t="s">
        <v>441</v>
      </c>
      <c r="V23" s="436"/>
    </row>
    <row r="24" spans="2:22" ht="28.5" customHeight="1">
      <c r="B24" s="55"/>
      <c r="C24" s="84" t="s">
        <v>46</v>
      </c>
      <c r="D24" s="84"/>
      <c r="E24" s="84"/>
      <c r="F24" s="84"/>
      <c r="G24" s="84"/>
      <c r="H24" s="85"/>
      <c r="I24" s="31" t="s">
        <v>57</v>
      </c>
      <c r="J24" s="74" t="s">
        <v>67</v>
      </c>
      <c r="K24" s="186">
        <v>55000000</v>
      </c>
      <c r="L24" s="39">
        <v>1</v>
      </c>
      <c r="M24" s="40" t="s">
        <v>377</v>
      </c>
      <c r="N24" s="433">
        <v>55000000</v>
      </c>
      <c r="O24" s="438"/>
      <c r="P24" s="434"/>
      <c r="Q24" s="437">
        <v>5500000</v>
      </c>
      <c r="R24" s="433"/>
      <c r="S24" s="433">
        <v>60500000</v>
      </c>
      <c r="T24" s="434"/>
      <c r="U24" s="435" t="s">
        <v>441</v>
      </c>
      <c r="V24" s="436"/>
    </row>
    <row r="25" spans="2:22" ht="28.5" customHeight="1" thickBot="1">
      <c r="B25" s="55"/>
      <c r="C25" s="84" t="s">
        <v>255</v>
      </c>
      <c r="D25" s="84"/>
      <c r="E25" s="84"/>
      <c r="F25" s="84"/>
      <c r="G25" s="84"/>
      <c r="H25" s="85"/>
      <c r="I25" s="32" t="s">
        <v>58</v>
      </c>
      <c r="J25" s="80" t="s">
        <v>55</v>
      </c>
      <c r="K25" s="185">
        <v>55000000</v>
      </c>
      <c r="L25" s="42">
        <v>1</v>
      </c>
      <c r="M25" s="43" t="s">
        <v>377</v>
      </c>
      <c r="N25" s="579">
        <v>50000000</v>
      </c>
      <c r="O25" s="590"/>
      <c r="P25" s="580"/>
      <c r="Q25" s="578">
        <v>5000000</v>
      </c>
      <c r="R25" s="579"/>
      <c r="S25" s="579">
        <v>55000000</v>
      </c>
      <c r="T25" s="580"/>
      <c r="U25" s="574" t="s">
        <v>441</v>
      </c>
      <c r="V25" s="575"/>
    </row>
    <row r="26" spans="2:22" ht="28.5" customHeight="1" thickTop="1" thickBot="1">
      <c r="B26" s="86" t="s">
        <v>256</v>
      </c>
      <c r="C26" s="84" t="s">
        <v>257</v>
      </c>
      <c r="D26" s="84"/>
      <c r="E26" s="84"/>
      <c r="F26" s="84"/>
      <c r="G26" s="84"/>
      <c r="H26" s="85"/>
      <c r="I26" s="33" t="s">
        <v>59</v>
      </c>
      <c r="J26" s="81" t="s">
        <v>61</v>
      </c>
      <c r="K26" s="189">
        <v>55000000</v>
      </c>
      <c r="L26" s="45">
        <v>1</v>
      </c>
      <c r="M26" s="46" t="s">
        <v>377</v>
      </c>
      <c r="N26" s="443">
        <v>5000000</v>
      </c>
      <c r="O26" s="515"/>
      <c r="P26" s="444"/>
      <c r="Q26" s="591">
        <v>500000</v>
      </c>
      <c r="R26" s="443"/>
      <c r="S26" s="443">
        <v>5500000</v>
      </c>
      <c r="T26" s="444"/>
      <c r="U26" s="576" t="s">
        <v>422</v>
      </c>
      <c r="V26" s="577"/>
    </row>
    <row r="27" spans="2:22" ht="28.5" customHeight="1" thickTop="1" thickBot="1">
      <c r="B27" s="1"/>
      <c r="C27" s="273" t="s">
        <v>258</v>
      </c>
      <c r="D27" s="7"/>
      <c r="E27" s="1"/>
      <c r="F27" s="1"/>
      <c r="G27" s="1"/>
      <c r="H27" s="1"/>
      <c r="I27" s="51" t="s">
        <v>60</v>
      </c>
      <c r="J27" s="82" t="s">
        <v>56</v>
      </c>
      <c r="K27" s="183">
        <v>50000000</v>
      </c>
      <c r="L27" s="52">
        <v>1</v>
      </c>
      <c r="M27" s="52" t="s">
        <v>377</v>
      </c>
      <c r="N27" s="503">
        <v>50000000</v>
      </c>
      <c r="O27" s="504"/>
      <c r="P27" s="573"/>
      <c r="Q27" s="503">
        <v>5000000</v>
      </c>
      <c r="R27" s="504"/>
      <c r="S27" s="503">
        <v>55000000</v>
      </c>
      <c r="T27" s="573"/>
      <c r="U27" s="571" t="s">
        <v>441</v>
      </c>
      <c r="V27" s="572"/>
    </row>
    <row r="28" spans="2:22" ht="24.95" customHeight="1">
      <c r="B28" s="86" t="s">
        <v>396</v>
      </c>
      <c r="C28" s="271" t="s">
        <v>395</v>
      </c>
      <c r="D28" s="7"/>
      <c r="E28" s="7"/>
      <c r="F28" s="7"/>
      <c r="G28" s="7"/>
      <c r="H28" s="7"/>
      <c r="I28" s="18"/>
      <c r="K28" s="28"/>
      <c r="L28" s="18"/>
      <c r="M28" s="18"/>
      <c r="N28" s="28"/>
      <c r="Q28" s="28"/>
      <c r="R28" s="18"/>
      <c r="S28" s="28"/>
      <c r="T28" s="18"/>
      <c r="U28" s="53"/>
      <c r="V28" s="18"/>
    </row>
    <row r="29" spans="2:22" ht="24.95" customHeight="1" thickBot="1">
      <c r="B29" s="270"/>
      <c r="C29" s="272" t="s">
        <v>397</v>
      </c>
      <c r="D29" s="7"/>
      <c r="E29" s="7"/>
      <c r="F29" s="7"/>
      <c r="G29" s="7"/>
      <c r="H29" s="7"/>
      <c r="I29" s="275"/>
      <c r="J29" s="2"/>
      <c r="K29" s="2"/>
      <c r="L29" s="2"/>
      <c r="M29" s="2"/>
      <c r="N29" s="2"/>
      <c r="O29" s="2"/>
      <c r="P29" s="2"/>
      <c r="Q29" s="2"/>
      <c r="R29" s="2"/>
      <c r="S29" s="28"/>
      <c r="T29" s="18"/>
      <c r="U29" s="18"/>
      <c r="V29" s="18"/>
    </row>
    <row r="30" spans="2:22" ht="24.95" customHeight="1">
      <c r="B30" s="50"/>
      <c r="C30" s="272" t="s">
        <v>445</v>
      </c>
      <c r="D30" s="50"/>
      <c r="E30" s="50"/>
      <c r="F30" s="50"/>
      <c r="G30" s="18"/>
      <c r="H30" s="18"/>
      <c r="I30" s="275"/>
      <c r="J30" s="2"/>
      <c r="K30" s="445" t="s">
        <v>76</v>
      </c>
      <c r="L30" s="446"/>
      <c r="M30" s="446"/>
      <c r="N30" s="446"/>
      <c r="O30" s="446"/>
      <c r="P30" s="446"/>
      <c r="Q30" s="446"/>
      <c r="R30" s="446"/>
      <c r="S30" s="446"/>
      <c r="T30" s="447"/>
      <c r="U30" s="18"/>
      <c r="V30" s="18"/>
    </row>
    <row r="31" spans="2:22" ht="24.95" customHeight="1">
      <c r="B31" s="50"/>
      <c r="C31" s="50"/>
      <c r="D31" s="50"/>
      <c r="E31" s="50"/>
      <c r="F31" s="50"/>
      <c r="G31" s="18"/>
      <c r="H31" s="18"/>
      <c r="I31" s="182"/>
      <c r="K31" s="582" t="s">
        <v>378</v>
      </c>
      <c r="L31" s="583"/>
      <c r="M31" s="583"/>
      <c r="N31" s="583"/>
      <c r="O31" s="583"/>
      <c r="P31" s="583"/>
      <c r="Q31" s="583"/>
      <c r="R31" s="583"/>
      <c r="S31" s="583"/>
      <c r="T31" s="584"/>
      <c r="U31" s="18"/>
      <c r="V31" s="18"/>
    </row>
    <row r="32" spans="2:22" ht="25.05" customHeight="1">
      <c r="B32" s="50"/>
      <c r="C32" s="50"/>
      <c r="D32" s="50"/>
      <c r="E32" s="50"/>
      <c r="F32" s="50"/>
      <c r="G32" s="18"/>
      <c r="H32" s="18"/>
      <c r="I32" s="182"/>
      <c r="K32" s="585" t="s">
        <v>446</v>
      </c>
      <c r="L32" s="448"/>
      <c r="M32" s="448"/>
      <c r="N32" s="448"/>
      <c r="O32" s="448"/>
      <c r="P32" s="448"/>
      <c r="Q32" s="448"/>
      <c r="R32" s="448"/>
      <c r="S32" s="448"/>
      <c r="T32" s="586"/>
      <c r="U32" s="18"/>
      <c r="V32" s="18"/>
    </row>
    <row r="33" spans="2:50" ht="25.05" customHeight="1" thickBot="1">
      <c r="B33" s="50"/>
      <c r="C33" s="50"/>
      <c r="D33" s="50"/>
      <c r="E33" s="50"/>
      <c r="F33" s="50"/>
      <c r="G33" s="18"/>
      <c r="H33" s="18"/>
      <c r="I33" s="274"/>
      <c r="K33" s="587" t="s">
        <v>75</v>
      </c>
      <c r="L33" s="588"/>
      <c r="M33" s="588"/>
      <c r="N33" s="588"/>
      <c r="O33" s="588"/>
      <c r="P33" s="588"/>
      <c r="Q33" s="588"/>
      <c r="R33" s="588"/>
      <c r="S33" s="588"/>
      <c r="T33" s="589"/>
      <c r="U33" s="18"/>
      <c r="V33" s="18"/>
    </row>
    <row r="34" spans="2:50" ht="25.05" customHeight="1">
      <c r="I34" s="274"/>
    </row>
    <row r="35" spans="2:50" ht="17.25" customHeight="1">
      <c r="B35" s="19" t="s">
        <v>43</v>
      </c>
      <c r="G35" s="449" t="s">
        <v>66</v>
      </c>
      <c r="H35" s="440"/>
      <c r="I35" s="440"/>
      <c r="J35" s="440"/>
      <c r="K35" s="748">
        <v>45219</v>
      </c>
      <c r="L35" s="749">
        <v>10</v>
      </c>
      <c r="M35" s="486" t="s">
        <v>36</v>
      </c>
      <c r="N35" s="487"/>
      <c r="Q35" s="284" t="s">
        <v>85</v>
      </c>
      <c r="R35" s="739" t="s">
        <v>423</v>
      </c>
      <c r="S35" s="739"/>
      <c r="T35" s="740" t="s">
        <v>424</v>
      </c>
      <c r="U35" s="740"/>
      <c r="V35" s="740"/>
      <c r="AS35" ph="1"/>
      <c r="AT35" ph="1"/>
      <c r="AU35" ph="1"/>
      <c r="AV35" ph="1"/>
      <c r="AW35" ph="1"/>
      <c r="AX35" ph="1"/>
    </row>
    <row r="36" spans="2:50" ht="19.5" customHeight="1">
      <c r="B36" s="7"/>
      <c r="G36" s="440"/>
      <c r="H36" s="440"/>
      <c r="I36" s="440"/>
      <c r="J36" s="440"/>
      <c r="K36" s="748"/>
      <c r="L36" s="749"/>
      <c r="M36" s="487"/>
      <c r="N36" s="487"/>
      <c r="S36" s="750">
        <v>45219</v>
      </c>
      <c r="T36" s="750"/>
      <c r="U36" s="750"/>
      <c r="V36" s="750"/>
      <c r="AS36" ph="1"/>
      <c r="AT36" ph="1"/>
      <c r="AU36" ph="1"/>
      <c r="AV36" ph="1"/>
      <c r="AW36" ph="1"/>
      <c r="AX36" ph="1"/>
    </row>
    <row r="37" spans="2:50" ht="12.75" customHeight="1">
      <c r="B37" s="7"/>
      <c r="J37" s="8"/>
      <c r="K37" s="8"/>
      <c r="L37" s="8"/>
      <c r="M37" s="9"/>
      <c r="N37" s="9"/>
      <c r="O37" s="10"/>
      <c r="P37" s="8"/>
      <c r="AS37" ph="1"/>
      <c r="AT37" ph="1"/>
      <c r="AU37" ph="1"/>
      <c r="AV37" ph="1"/>
      <c r="AW37" ph="1"/>
      <c r="AX37" ph="1"/>
    </row>
    <row r="38" spans="2:50" ht="23" customHeight="1">
      <c r="B38" s="489" t="s">
        <v>20</v>
      </c>
      <c r="C38" s="489"/>
      <c r="D38" s="489"/>
      <c r="E38" s="489"/>
      <c r="F38" s="489"/>
      <c r="G38" s="489"/>
      <c r="N38" s="439" t="s">
        <v>24</v>
      </c>
      <c r="O38" s="440"/>
      <c r="Q38" s="13" t="s">
        <v>425</v>
      </c>
      <c r="R38" s="13" t="s">
        <v>25</v>
      </c>
      <c r="S38" s="13" t="s">
        <v>426</v>
      </c>
      <c r="T38" s="13"/>
      <c r="U38" s="13"/>
      <c r="V38" s="13"/>
    </row>
    <row r="39" spans="2:50" ht="20" customHeight="1">
      <c r="B39" s="489" t="str">
        <f>B6</f>
        <v>工事本部</v>
      </c>
      <c r="C39" s="489"/>
      <c r="D39" s="489"/>
      <c r="E39" s="489"/>
      <c r="F39" s="489"/>
      <c r="G39" s="489"/>
      <c r="H39" s="450" t="s">
        <v>21</v>
      </c>
      <c r="J39" s="11"/>
      <c r="K39" s="11"/>
      <c r="L39" s="11"/>
      <c r="M39" s="12"/>
      <c r="N39" s="441" t="s">
        <v>5</v>
      </c>
      <c r="O39" s="442"/>
      <c r="Q39" s="525" t="s">
        <v>427</v>
      </c>
      <c r="R39" s="526"/>
      <c r="S39" s="526"/>
      <c r="T39" s="526"/>
      <c r="U39" s="526"/>
      <c r="V39" s="526"/>
    </row>
    <row r="40" spans="2:50" ht="19.05" customHeight="1">
      <c r="B40" s="527" t="s">
        <v>428</v>
      </c>
      <c r="C40" s="527"/>
      <c r="D40" s="527"/>
      <c r="E40" s="527"/>
      <c r="F40" s="527"/>
      <c r="G40" s="527"/>
      <c r="H40" s="450"/>
      <c r="N40" s="516" t="s">
        <v>26</v>
      </c>
      <c r="O40" s="440"/>
      <c r="Q40" s="581" t="s" ph="1">
        <v>429</v>
      </c>
      <c r="R40" s="581" ph="1"/>
      <c r="S40" s="581" ph="1"/>
      <c r="T40" s="581" ph="1"/>
      <c r="U40" s="71"/>
      <c r="V40" s="72"/>
    </row>
    <row r="41" spans="2:50" ht="21" customHeight="1">
      <c r="B41" s="442" t="s">
        <v>442</v>
      </c>
      <c r="C41" s="442"/>
      <c r="D41" s="442"/>
      <c r="E41" s="442"/>
      <c r="F41" s="442"/>
      <c r="G41" s="442"/>
      <c r="N41" s="517" t="s">
        <v>6</v>
      </c>
      <c r="O41" s="440"/>
      <c r="Q41" s="451" t="s" ph="1">
        <v>20</v>
      </c>
      <c r="R41" s="451" ph="1"/>
      <c r="S41" s="451" ph="1"/>
      <c r="T41" s="451" ph="1"/>
      <c r="U41" s="456"/>
      <c r="V41" s="73" t="s">
        <v>79</v>
      </c>
      <c r="AS41" ph="1"/>
      <c r="AT41" ph="1"/>
      <c r="AU41" ph="1"/>
      <c r="AV41" ph="1"/>
      <c r="AW41" ph="1"/>
      <c r="AX41" ph="1"/>
    </row>
    <row r="42" spans="2:50" ht="21" customHeight="1">
      <c r="B42" s="5" t="s">
        <v>23</v>
      </c>
      <c r="C42" s="734">
        <v>45190</v>
      </c>
      <c r="D42" s="734"/>
      <c r="E42" s="6" t="s">
        <v>35</v>
      </c>
      <c r="F42" s="6" t="s">
        <v>35</v>
      </c>
      <c r="G42" s="735">
        <v>45219</v>
      </c>
      <c r="H42" s="736"/>
      <c r="N42" s="440"/>
      <c r="O42" s="440"/>
      <c r="Q42" s="527" t="s" ph="1">
        <v>431</v>
      </c>
      <c r="R42" s="527" ph="1"/>
      <c r="S42" s="527" ph="1"/>
      <c r="T42" s="527" ph="1"/>
      <c r="U42" s="456"/>
      <c r="V42" s="72"/>
    </row>
    <row r="43" spans="2:50" ht="15.75" customHeight="1">
      <c r="C43" t="s">
        <v>33</v>
      </c>
      <c r="N43" s="441" t="s">
        <v>27</v>
      </c>
      <c r="O43" s="440"/>
      <c r="Q43" s="456" t="s">
        <v>432</v>
      </c>
      <c r="R43" s="456"/>
      <c r="S43" s="456"/>
      <c r="T43" s="456"/>
      <c r="U43" s="456"/>
      <c r="V43" s="72"/>
    </row>
    <row r="44" spans="2:50" ht="15.75" customHeight="1">
      <c r="O44" s="15"/>
      <c r="Q44" s="468" t="s">
        <v>433</v>
      </c>
      <c r="R44" s="469"/>
      <c r="S44" s="77"/>
      <c r="T44" s="468" t="s">
        <v>434</v>
      </c>
      <c r="U44" s="469"/>
      <c r="V44" s="13"/>
    </row>
    <row r="45" spans="2:50" ht="15.75" customHeight="1">
      <c r="C45" s="311" t="s">
        <v>453</v>
      </c>
      <c r="D45" s="311"/>
      <c r="E45" s="758" t="str">
        <f>E12</f>
        <v/>
      </c>
      <c r="F45" s="758"/>
      <c r="N45" s="441" t="s">
        <v>28</v>
      </c>
      <c r="O45" s="440"/>
      <c r="Q45" s="483" t="s">
        <v>435</v>
      </c>
      <c r="R45" s="483"/>
      <c r="S45" s="17" t="s">
        <v>29</v>
      </c>
      <c r="T45" s="483" t="s">
        <v>436</v>
      </c>
      <c r="U45" s="483"/>
      <c r="V45" s="17" t="s">
        <v>30</v>
      </c>
    </row>
    <row r="46" spans="2:50" ht="15.95" customHeight="1">
      <c r="B46" s="708"/>
      <c r="C46" s="708"/>
      <c r="D46" s="2"/>
      <c r="E46" s="2"/>
      <c r="F46" s="2"/>
      <c r="N46" s="441" t="s">
        <v>31</v>
      </c>
      <c r="O46" s="440"/>
      <c r="Q46" s="467" t="s" ph="1">
        <v>437</v>
      </c>
      <c r="R46" s="467" ph="1"/>
      <c r="S46" s="467" ph="1"/>
      <c r="T46" s="467" ph="1"/>
      <c r="U46" s="467" ph="1"/>
      <c r="V46" s="467"/>
    </row>
    <row r="47" spans="2:50" ht="15.95" customHeight="1">
      <c r="O47" s="13"/>
      <c r="Q47" s="564" t="s">
        <v>438</v>
      </c>
      <c r="R47" s="564"/>
      <c r="S47" s="13" t="s">
        <v>32</v>
      </c>
      <c r="T47" s="439" t="s">
        <v>439</v>
      </c>
      <c r="U47" s="439"/>
      <c r="V47" s="439"/>
    </row>
    <row r="48" spans="2:50" ht="9.9499999999999993" customHeight="1" thickBot="1">
      <c r="P48" s="13"/>
      <c r="Q48" s="13"/>
      <c r="R48" s="13"/>
      <c r="S48" s="13"/>
      <c r="T48" s="13"/>
      <c r="U48" s="13"/>
      <c r="V48" s="13"/>
    </row>
    <row r="49" spans="2:22" ht="24.95" customHeight="1">
      <c r="K49" s="285" t="s">
        <v>85</v>
      </c>
      <c r="L49" s="695" t="s">
        <v>34</v>
      </c>
      <c r="M49" s="696"/>
      <c r="N49" s="565" t="s">
        <v>382</v>
      </c>
      <c r="O49" s="566"/>
      <c r="P49" s="566"/>
      <c r="Q49" s="567"/>
      <c r="R49" s="751" t="s">
        <v>421</v>
      </c>
      <c r="S49" s="752"/>
      <c r="T49" s="470" t="s">
        <v>381</v>
      </c>
      <c r="U49" s="472"/>
      <c r="V49" s="471"/>
    </row>
    <row r="50" spans="2:22" ht="26.25" customHeight="1">
      <c r="B50" s="686"/>
      <c r="C50" s="686"/>
      <c r="D50" s="686"/>
      <c r="E50" s="686"/>
      <c r="F50" s="255"/>
      <c r="L50" s="452" t="s">
        <v>440</v>
      </c>
      <c r="M50" s="453"/>
      <c r="N50" s="568">
        <v>5000000</v>
      </c>
      <c r="O50" s="569"/>
      <c r="P50" s="569"/>
      <c r="Q50" s="570"/>
      <c r="R50" s="753">
        <v>500000</v>
      </c>
      <c r="S50" s="754">
        <v>100000000</v>
      </c>
      <c r="T50" s="477">
        <v>5500000</v>
      </c>
      <c r="U50" s="478"/>
      <c r="V50" s="479"/>
    </row>
    <row r="51" spans="2:22" ht="22.15" customHeight="1" thickBot="1">
      <c r="B51" s="76"/>
      <c r="C51" s="76"/>
      <c r="D51" s="76"/>
      <c r="E51" s="76"/>
      <c r="F51" s="76"/>
      <c r="L51" s="454"/>
      <c r="M51" s="455"/>
      <c r="N51" s="500"/>
      <c r="O51" s="501"/>
      <c r="P51" s="501"/>
      <c r="Q51" s="502"/>
      <c r="R51" s="755">
        <v>100000000</v>
      </c>
      <c r="S51" s="756">
        <v>100000000</v>
      </c>
      <c r="T51" s="480"/>
      <c r="U51" s="481"/>
      <c r="V51" s="482"/>
    </row>
    <row r="52" spans="2:22" ht="27" customHeight="1" thickBot="1">
      <c r="B52" s="705" t="s">
        <v>379</v>
      </c>
      <c r="C52" s="706"/>
      <c r="D52" s="706"/>
      <c r="E52" s="706"/>
      <c r="F52" s="707"/>
      <c r="I52" s="462"/>
      <c r="J52" s="416"/>
      <c r="K52" s="260" t="s">
        <v>16</v>
      </c>
      <c r="L52" s="254" t="s">
        <v>15</v>
      </c>
      <c r="M52" s="254" t="s">
        <v>53</v>
      </c>
      <c r="N52" s="600" t="s">
        <v>62</v>
      </c>
      <c r="O52" s="524"/>
      <c r="P52" s="524"/>
      <c r="Q52" s="545" t="s">
        <v>63</v>
      </c>
      <c r="R52" s="563"/>
      <c r="S52" s="545" t="s">
        <v>54</v>
      </c>
      <c r="T52" s="506"/>
      <c r="U52" s="601" t="s">
        <v>64</v>
      </c>
      <c r="V52" s="556"/>
    </row>
    <row r="53" spans="2:22" ht="27" customHeight="1">
      <c r="B53" s="80"/>
      <c r="C53" s="80"/>
      <c r="D53" s="80"/>
      <c r="E53" s="80"/>
      <c r="F53" s="256"/>
      <c r="I53" s="37"/>
      <c r="J53" s="21" t="s">
        <v>376</v>
      </c>
      <c r="K53" s="259">
        <v>100000000</v>
      </c>
      <c r="L53" s="61">
        <v>1</v>
      </c>
      <c r="M53" s="61" t="s">
        <v>377</v>
      </c>
      <c r="N53" s="592">
        <v>100000000</v>
      </c>
      <c r="O53" s="593"/>
      <c r="P53" s="594"/>
      <c r="Q53" s="595">
        <v>10000000</v>
      </c>
      <c r="R53" s="596"/>
      <c r="S53" s="592">
        <v>110000000</v>
      </c>
      <c r="T53" s="594"/>
      <c r="U53" s="521" t="s">
        <v>422</v>
      </c>
      <c r="V53" s="597"/>
    </row>
    <row r="54" spans="2:22" ht="27" customHeight="1">
      <c r="B54" s="463"/>
      <c r="C54" s="463"/>
      <c r="D54" s="463"/>
      <c r="E54" s="463"/>
      <c r="F54" s="703"/>
      <c r="I54" s="38"/>
      <c r="J54" s="22" t="s">
        <v>273</v>
      </c>
      <c r="K54" s="202">
        <v>5000000</v>
      </c>
      <c r="L54" s="60">
        <v>1</v>
      </c>
      <c r="M54" s="60" t="s">
        <v>377</v>
      </c>
      <c r="N54" s="376">
        <v>5000000</v>
      </c>
      <c r="O54" s="377"/>
      <c r="P54" s="378"/>
      <c r="Q54" s="422">
        <v>500000</v>
      </c>
      <c r="R54" s="376"/>
      <c r="S54" s="376">
        <v>5500000</v>
      </c>
      <c r="T54" s="378"/>
      <c r="U54" s="598" t="s">
        <v>441</v>
      </c>
      <c r="V54" s="599"/>
    </row>
    <row r="55" spans="2:22" ht="27" customHeight="1" thickBot="1">
      <c r="B55" s="463"/>
      <c r="C55" s="463"/>
      <c r="D55" s="463"/>
      <c r="E55" s="463"/>
      <c r="F55" s="704"/>
      <c r="I55" s="38"/>
      <c r="J55" s="74" t="s">
        <v>54</v>
      </c>
      <c r="K55" s="191">
        <v>105000000</v>
      </c>
      <c r="L55" s="61"/>
      <c r="M55" s="61"/>
      <c r="N55" s="376">
        <v>105000000</v>
      </c>
      <c r="O55" s="377"/>
      <c r="P55" s="378"/>
      <c r="Q55" s="422">
        <v>10500000</v>
      </c>
      <c r="R55" s="376"/>
      <c r="S55" s="376">
        <v>115500000</v>
      </c>
      <c r="T55" s="378"/>
      <c r="U55" s="598" t="s">
        <v>441</v>
      </c>
      <c r="V55" s="599"/>
    </row>
    <row r="56" spans="2:22" ht="27" customHeight="1">
      <c r="B56" s="670" t="s">
        <v>267</v>
      </c>
      <c r="C56" s="709"/>
      <c r="D56" s="715" t="s">
        <v>266</v>
      </c>
      <c r="E56" s="709"/>
      <c r="F56" s="465" t="s">
        <v>380</v>
      </c>
      <c r="G56" s="465"/>
      <c r="H56" s="637"/>
      <c r="I56" s="26" t="s">
        <v>57</v>
      </c>
      <c r="J56" s="22" t="s">
        <v>67</v>
      </c>
      <c r="K56" s="191">
        <v>55000000</v>
      </c>
      <c r="L56" s="59">
        <v>1</v>
      </c>
      <c r="M56" s="62" t="s">
        <v>377</v>
      </c>
      <c r="N56" s="376">
        <v>55000000</v>
      </c>
      <c r="O56" s="377"/>
      <c r="P56" s="378"/>
      <c r="Q56" s="422">
        <v>5500000</v>
      </c>
      <c r="R56" s="376"/>
      <c r="S56" s="376">
        <v>60500000</v>
      </c>
      <c r="T56" s="378"/>
      <c r="U56" s="598" t="s">
        <v>441</v>
      </c>
      <c r="V56" s="599"/>
    </row>
    <row r="57" spans="2:22" ht="27" customHeight="1" thickBot="1">
      <c r="B57" s="672"/>
      <c r="C57" s="710"/>
      <c r="D57" s="716"/>
      <c r="E57" s="710"/>
      <c r="F57" s="654"/>
      <c r="G57" s="654"/>
      <c r="H57" s="575"/>
      <c r="I57" s="27" t="s">
        <v>58</v>
      </c>
      <c r="J57" s="41" t="s">
        <v>55</v>
      </c>
      <c r="K57" s="193">
        <v>55000000</v>
      </c>
      <c r="L57" s="65">
        <v>1</v>
      </c>
      <c r="M57" s="63" t="s">
        <v>377</v>
      </c>
      <c r="N57" s="345">
        <v>50000000</v>
      </c>
      <c r="O57" s="346"/>
      <c r="P57" s="347"/>
      <c r="Q57" s="348">
        <v>5000000</v>
      </c>
      <c r="R57" s="345"/>
      <c r="S57" s="345">
        <v>55000000</v>
      </c>
      <c r="T57" s="347"/>
      <c r="U57" s="598" t="s">
        <v>441</v>
      </c>
      <c r="V57" s="599"/>
    </row>
    <row r="58" spans="2:22" ht="27" customHeight="1" thickTop="1" thickBot="1">
      <c r="B58" s="674" t="s">
        <v>451</v>
      </c>
      <c r="C58" s="701"/>
      <c r="D58" s="711" t="s">
        <v>452</v>
      </c>
      <c r="E58" s="712"/>
      <c r="F58" s="697" t="str">
        <f>請求データ入力例!C10</f>
        <v>KV23050100</v>
      </c>
      <c r="G58" s="690"/>
      <c r="H58" s="691"/>
      <c r="I58" s="67" t="s">
        <v>59</v>
      </c>
      <c r="J58" s="44" t="s">
        <v>61</v>
      </c>
      <c r="K58" s="192">
        <v>55000000</v>
      </c>
      <c r="L58" s="66">
        <v>1</v>
      </c>
      <c r="M58" s="64" t="s">
        <v>377</v>
      </c>
      <c r="N58" s="384">
        <v>5000000</v>
      </c>
      <c r="O58" s="385"/>
      <c r="P58" s="386"/>
      <c r="Q58" s="387">
        <v>500000</v>
      </c>
      <c r="R58" s="384"/>
      <c r="S58" s="384">
        <v>5500000</v>
      </c>
      <c r="T58" s="386"/>
      <c r="U58" s="576" t="s">
        <v>422</v>
      </c>
      <c r="V58" s="577"/>
    </row>
    <row r="59" spans="2:22" ht="27" customHeight="1" thickTop="1" thickBot="1">
      <c r="B59" s="676"/>
      <c r="C59" s="702"/>
      <c r="D59" s="713"/>
      <c r="E59" s="714"/>
      <c r="F59" s="693"/>
      <c r="G59" s="693"/>
      <c r="H59" s="694"/>
      <c r="I59" s="68" t="s">
        <v>60</v>
      </c>
      <c r="J59" s="69" t="s">
        <v>56</v>
      </c>
      <c r="K59" s="194">
        <v>50000000</v>
      </c>
      <c r="L59" s="70">
        <v>1</v>
      </c>
      <c r="M59" s="70" t="s">
        <v>377</v>
      </c>
      <c r="N59" s="610">
        <v>50000000</v>
      </c>
      <c r="O59" s="611"/>
      <c r="P59" s="612"/>
      <c r="Q59" s="610">
        <v>5000000</v>
      </c>
      <c r="R59" s="611"/>
      <c r="S59" s="610">
        <v>55000000</v>
      </c>
      <c r="T59" s="612"/>
      <c r="U59" s="602" t="s">
        <v>441</v>
      </c>
      <c r="V59" s="603"/>
    </row>
    <row r="60" spans="2:22" ht="28.5" customHeight="1">
      <c r="B60" s="604" t="s">
        <v>65</v>
      </c>
      <c r="C60" s="605"/>
      <c r="D60" s="605"/>
      <c r="E60" s="605"/>
      <c r="F60" s="605"/>
      <c r="G60" s="605"/>
      <c r="H60" s="606"/>
      <c r="I60" s="465" t="s">
        <v>68</v>
      </c>
      <c r="J60" s="607"/>
      <c r="K60" s="464" t="s">
        <v>77</v>
      </c>
      <c r="L60" s="465"/>
      <c r="M60" s="466"/>
      <c r="N60" s="608" t="s">
        <v>62</v>
      </c>
      <c r="O60" s="609"/>
      <c r="P60" s="607"/>
      <c r="Q60" s="464" t="s">
        <v>63</v>
      </c>
      <c r="R60" s="466"/>
      <c r="S60" s="464" t="s">
        <v>54</v>
      </c>
      <c r="T60" s="466"/>
      <c r="U60" s="613" t="s">
        <v>78</v>
      </c>
      <c r="V60" s="534"/>
    </row>
    <row r="61" spans="2:22" ht="28.5" customHeight="1">
      <c r="B61" s="678"/>
      <c r="C61" s="459"/>
      <c r="D61" s="458"/>
      <c r="E61" s="459"/>
      <c r="F61" s="688"/>
      <c r="G61" s="688"/>
      <c r="H61" s="459"/>
      <c r="I61" s="614"/>
      <c r="J61" s="615"/>
      <c r="K61" s="616"/>
      <c r="L61" s="617"/>
      <c r="M61" s="617"/>
      <c r="N61" s="618"/>
      <c r="O61" s="619"/>
      <c r="P61" s="619"/>
      <c r="Q61" s="618"/>
      <c r="R61" s="620"/>
      <c r="S61" s="618"/>
      <c r="T61" s="620"/>
      <c r="U61" s="621"/>
      <c r="V61" s="622"/>
    </row>
    <row r="62" spans="2:22" ht="28.5" customHeight="1">
      <c r="B62" s="678"/>
      <c r="C62" s="459"/>
      <c r="D62" s="458"/>
      <c r="E62" s="459"/>
      <c r="F62" s="688"/>
      <c r="G62" s="688"/>
      <c r="H62" s="459"/>
      <c r="I62" s="614"/>
      <c r="J62" s="615"/>
      <c r="K62" s="616"/>
      <c r="L62" s="617"/>
      <c r="M62" s="617"/>
      <c r="N62" s="618"/>
      <c r="O62" s="619"/>
      <c r="P62" s="619"/>
      <c r="Q62" s="618"/>
      <c r="R62" s="620"/>
      <c r="S62" s="618"/>
      <c r="T62" s="620"/>
      <c r="U62" s="621"/>
      <c r="V62" s="622"/>
    </row>
    <row r="63" spans="2:22" ht="28.5" customHeight="1">
      <c r="B63" s="678"/>
      <c r="C63" s="459"/>
      <c r="D63" s="458"/>
      <c r="E63" s="459"/>
      <c r="F63" s="688"/>
      <c r="G63" s="688"/>
      <c r="H63" s="459"/>
      <c r="I63" s="614"/>
      <c r="J63" s="615"/>
      <c r="K63" s="616"/>
      <c r="L63" s="617"/>
      <c r="M63" s="617"/>
      <c r="N63" s="618"/>
      <c r="O63" s="619"/>
      <c r="P63" s="619"/>
      <c r="Q63" s="618"/>
      <c r="R63" s="620"/>
      <c r="S63" s="618"/>
      <c r="T63" s="620"/>
      <c r="U63" s="621"/>
      <c r="V63" s="622"/>
    </row>
    <row r="64" spans="2:22" ht="28.5" customHeight="1">
      <c r="B64" s="678"/>
      <c r="C64" s="459"/>
      <c r="D64" s="458"/>
      <c r="E64" s="459"/>
      <c r="F64" s="688"/>
      <c r="G64" s="688"/>
      <c r="H64" s="459"/>
      <c r="I64" s="614"/>
      <c r="J64" s="615"/>
      <c r="K64" s="616"/>
      <c r="L64" s="617"/>
      <c r="M64" s="617"/>
      <c r="N64" s="618"/>
      <c r="O64" s="619"/>
      <c r="P64" s="619"/>
      <c r="Q64" s="618"/>
      <c r="R64" s="620"/>
      <c r="S64" s="618"/>
      <c r="T64" s="620"/>
      <c r="U64" s="621"/>
      <c r="V64" s="622"/>
    </row>
    <row r="65" spans="2:50" ht="28.5" customHeight="1" thickBot="1">
      <c r="B65" s="633"/>
      <c r="C65" s="627"/>
      <c r="D65" s="460"/>
      <c r="E65" s="461"/>
      <c r="F65" s="636"/>
      <c r="G65" s="636"/>
      <c r="H65" s="461"/>
      <c r="I65" s="626" t="s">
        <v>95</v>
      </c>
      <c r="J65" s="626"/>
      <c r="K65" s="626"/>
      <c r="L65" s="626"/>
      <c r="M65" s="627"/>
      <c r="N65" s="628"/>
      <c r="O65" s="629"/>
      <c r="P65" s="629"/>
      <c r="Q65" s="628"/>
      <c r="R65" s="630"/>
      <c r="S65" s="628"/>
      <c r="T65" s="630"/>
      <c r="U65" s="631"/>
      <c r="V65" s="632"/>
      <c r="AS65" ph="1"/>
      <c r="AT65" ph="1"/>
      <c r="AU65" ph="1"/>
      <c r="AV65" ph="1"/>
      <c r="AW65" ph="1"/>
      <c r="AX65" ph="1"/>
    </row>
    <row r="66" spans="2:50" ht="18" customHeight="1">
      <c r="B66" s="448" t="s">
        <v>384</v>
      </c>
      <c r="C66" s="311"/>
      <c r="D66" s="311"/>
      <c r="E66" s="311"/>
      <c r="F66" s="311"/>
      <c r="G66" s="311"/>
      <c r="H66" s="311"/>
      <c r="I66" s="311"/>
      <c r="J66" s="311"/>
      <c r="K66" s="311"/>
      <c r="L66" s="311"/>
      <c r="M66" s="311"/>
      <c r="N66" s="311"/>
      <c r="O66" s="311"/>
      <c r="P66" s="311"/>
      <c r="Q66" s="311"/>
      <c r="R66" s="311"/>
      <c r="S66" s="311"/>
      <c r="T66" s="311"/>
      <c r="U66" s="311"/>
      <c r="V66" s="311"/>
      <c r="AS66" ph="1"/>
      <c r="AT66" ph="1"/>
      <c r="AU66" ph="1"/>
      <c r="AV66" ph="1"/>
      <c r="AW66" ph="1"/>
      <c r="AX66" ph="1"/>
    </row>
    <row r="67" spans="2:50" ht="19.5" customHeight="1">
      <c r="B67" s="448"/>
      <c r="C67" s="311"/>
      <c r="D67" s="311"/>
      <c r="E67" s="311"/>
      <c r="F67" s="311"/>
      <c r="G67" s="311"/>
      <c r="H67" s="311"/>
      <c r="I67" s="311"/>
      <c r="J67" s="311"/>
      <c r="K67" s="311"/>
      <c r="L67" s="311"/>
      <c r="M67" s="311"/>
      <c r="N67" s="311"/>
      <c r="O67" s="311"/>
      <c r="P67" s="311"/>
      <c r="Q67" s="311"/>
      <c r="R67" s="311"/>
      <c r="S67" s="311"/>
      <c r="T67" s="311"/>
      <c r="U67" s="311"/>
      <c r="V67" s="311"/>
    </row>
    <row r="68" spans="2:50" ht="17.25" customHeight="1">
      <c r="B68" s="19" t="s">
        <v>94</v>
      </c>
      <c r="G68" s="449" t="s">
        <v>66</v>
      </c>
      <c r="H68" s="440"/>
      <c r="I68" s="440"/>
      <c r="J68" s="440"/>
      <c r="K68" s="484">
        <v>45219</v>
      </c>
      <c r="L68" s="485">
        <v>10</v>
      </c>
      <c r="M68" s="486" t="s">
        <v>36</v>
      </c>
      <c r="N68" s="487"/>
      <c r="Q68" s="284" t="s">
        <v>85</v>
      </c>
      <c r="R68" s="757" t="s">
        <v>423</v>
      </c>
      <c r="S68" s="757"/>
      <c r="T68" s="740" t="s">
        <v>424</v>
      </c>
      <c r="U68" s="740"/>
      <c r="V68" s="740"/>
      <c r="AS68" ph="1"/>
      <c r="AT68" ph="1"/>
      <c r="AU68" ph="1"/>
      <c r="AV68" ph="1"/>
      <c r="AW68" ph="1"/>
      <c r="AX68" ph="1"/>
    </row>
    <row r="69" spans="2:50" ht="19.5" customHeight="1">
      <c r="B69" s="7"/>
      <c r="G69" s="440"/>
      <c r="H69" s="440"/>
      <c r="I69" s="440"/>
      <c r="J69" s="440"/>
      <c r="K69" s="623"/>
      <c r="L69" s="448"/>
      <c r="M69" s="487"/>
      <c r="N69" s="487"/>
      <c r="S69" s="750">
        <v>45219</v>
      </c>
      <c r="T69" s="750"/>
      <c r="U69" s="750"/>
      <c r="V69" s="750"/>
      <c r="AS69" ph="1"/>
      <c r="AT69" ph="1"/>
      <c r="AU69" ph="1"/>
      <c r="AV69" ph="1"/>
      <c r="AW69" ph="1"/>
      <c r="AX69" ph="1"/>
    </row>
    <row r="70" spans="2:50" ht="15.75" customHeight="1">
      <c r="B70" s="7"/>
      <c r="J70" s="8"/>
      <c r="K70" s="8"/>
      <c r="L70" s="8"/>
      <c r="M70" s="9"/>
      <c r="N70" s="9"/>
      <c r="O70" s="10"/>
      <c r="P70" s="8"/>
    </row>
    <row r="71" spans="2:50" ht="13.5" customHeight="1">
      <c r="N71" s="439" t="s">
        <v>24</v>
      </c>
      <c r="O71" s="440"/>
      <c r="Q71" s="13" t="s">
        <v>425</v>
      </c>
      <c r="R71" s="13" t="s">
        <v>25</v>
      </c>
      <c r="S71" s="13" t="s">
        <v>426</v>
      </c>
      <c r="T71" s="13"/>
      <c r="U71" s="13"/>
      <c r="V71" s="13"/>
    </row>
    <row r="72" spans="2:50" ht="23.25" customHeight="1">
      <c r="B72" s="451" t="s">
        <v>20</v>
      </c>
      <c r="C72" s="451"/>
      <c r="D72" s="451"/>
      <c r="E72" s="451"/>
      <c r="F72" s="451"/>
      <c r="G72" s="451"/>
      <c r="H72" s="450" t="s">
        <v>21</v>
      </c>
      <c r="J72" s="11"/>
      <c r="K72" s="11"/>
      <c r="L72" s="11"/>
      <c r="M72" s="12"/>
      <c r="N72" s="441" t="s">
        <v>5</v>
      </c>
      <c r="O72" s="442"/>
      <c r="Q72" s="525" t="s">
        <v>427</v>
      </c>
      <c r="R72" s="526"/>
      <c r="S72" s="526"/>
      <c r="T72" s="526"/>
      <c r="U72" s="526"/>
      <c r="V72" s="526"/>
    </row>
    <row r="73" spans="2:50" ht="18.95" customHeight="1">
      <c r="B73" s="527" t="s">
        <v>428</v>
      </c>
      <c r="C73" s="527"/>
      <c r="D73" s="527"/>
      <c r="E73" s="527"/>
      <c r="F73" s="527"/>
      <c r="G73" s="527"/>
      <c r="H73" s="450"/>
      <c r="N73" s="516" t="s">
        <v>26</v>
      </c>
      <c r="O73" s="440"/>
      <c r="Q73" s="581" t="s" ph="1">
        <v>429</v>
      </c>
      <c r="R73" s="581" ph="1"/>
      <c r="S73" s="581" ph="1"/>
      <c r="T73" s="581" ph="1"/>
      <c r="U73" s="71"/>
      <c r="V73" s="72"/>
      <c r="AS73" ph="1"/>
      <c r="AT73" ph="1"/>
      <c r="AU73" ph="1"/>
      <c r="AV73" ph="1"/>
      <c r="AW73" ph="1"/>
      <c r="AX73" ph="1"/>
    </row>
    <row r="74" spans="2:50" ht="24.95" customHeight="1">
      <c r="B74" s="442" t="s">
        <v>442</v>
      </c>
      <c r="C74" s="442"/>
      <c r="D74" s="442"/>
      <c r="E74" s="442"/>
      <c r="F74" s="442"/>
      <c r="G74" s="442"/>
      <c r="N74" s="517" t="s">
        <v>6</v>
      </c>
      <c r="O74" s="440"/>
      <c r="Q74" s="451" t="s" ph="1">
        <v>20</v>
      </c>
      <c r="R74" s="451" ph="1"/>
      <c r="S74" s="451" ph="1"/>
      <c r="T74" s="451" ph="1"/>
      <c r="U74" s="456"/>
      <c r="V74" s="73" t="s">
        <v>79</v>
      </c>
      <c r="AS74" ph="1"/>
      <c r="AT74" ph="1"/>
      <c r="AU74" ph="1"/>
      <c r="AV74" ph="1"/>
      <c r="AW74" ph="1"/>
      <c r="AX74" ph="1"/>
    </row>
    <row r="75" spans="2:50" ht="21" customHeight="1">
      <c r="B75" s="5" t="s">
        <v>23</v>
      </c>
      <c r="C75" s="734">
        <v>45190</v>
      </c>
      <c r="D75" s="734"/>
      <c r="E75" s="6" t="s">
        <v>35</v>
      </c>
      <c r="F75" s="6" t="s">
        <v>35</v>
      </c>
      <c r="G75" s="735">
        <v>45219</v>
      </c>
      <c r="H75" s="736"/>
      <c r="N75" s="440"/>
      <c r="O75" s="440"/>
      <c r="Q75" s="527" t="s" ph="1">
        <v>431</v>
      </c>
      <c r="R75" s="527" ph="1"/>
      <c r="S75" s="527" ph="1"/>
      <c r="T75" s="527" ph="1"/>
      <c r="U75" s="456"/>
      <c r="V75" s="72"/>
    </row>
    <row r="76" spans="2:50" ht="15.75" customHeight="1">
      <c r="C76" t="s">
        <v>33</v>
      </c>
      <c r="N76" s="441" t="s">
        <v>27</v>
      </c>
      <c r="O76" s="440"/>
      <c r="Q76" s="456" t="s">
        <v>432</v>
      </c>
      <c r="R76" s="456"/>
      <c r="S76" s="456"/>
      <c r="T76" s="456"/>
      <c r="U76" s="456"/>
      <c r="V76" s="72"/>
    </row>
    <row r="77" spans="2:50" ht="18.75" customHeight="1">
      <c r="O77" s="15"/>
      <c r="Q77" s="468" t="s">
        <v>433</v>
      </c>
      <c r="R77" s="469"/>
      <c r="S77" s="77"/>
      <c r="T77" s="468" t="s">
        <v>434</v>
      </c>
      <c r="U77" s="469"/>
      <c r="V77" s="13"/>
    </row>
    <row r="78" spans="2:50" ht="19.5" customHeight="1">
      <c r="C78" s="311" t="s">
        <v>453</v>
      </c>
      <c r="D78" s="311"/>
      <c r="E78" s="758" t="str">
        <f>E12</f>
        <v/>
      </c>
      <c r="F78" s="758"/>
      <c r="G78" s="281"/>
      <c r="H78" s="281"/>
      <c r="N78" s="441" t="s">
        <v>28</v>
      </c>
      <c r="O78" s="440"/>
      <c r="Q78" s="552" t="s">
        <v>435</v>
      </c>
      <c r="R78" s="552"/>
      <c r="S78" s="17" t="s">
        <v>29</v>
      </c>
      <c r="T78" s="552" t="s">
        <v>436</v>
      </c>
      <c r="U78" s="552"/>
      <c r="V78" s="17" t="s">
        <v>30</v>
      </c>
    </row>
    <row r="79" spans="2:50" ht="15.95" customHeight="1">
      <c r="B79" s="708"/>
      <c r="C79" s="708"/>
      <c r="D79" s="2"/>
      <c r="E79" s="2"/>
      <c r="F79" s="2"/>
      <c r="N79" s="441" t="s">
        <v>31</v>
      </c>
      <c r="O79" s="440"/>
      <c r="Q79" s="439" t="s" ph="1">
        <v>437</v>
      </c>
      <c r="R79" s="439" ph="1"/>
      <c r="S79" s="439" ph="1"/>
      <c r="T79" s="439" ph="1"/>
      <c r="U79" s="439" ph="1"/>
      <c r="V79" s="440"/>
    </row>
    <row r="80" spans="2:50" ht="20.25" customHeight="1">
      <c r="O80" s="13"/>
      <c r="Q80" s="564" t="s">
        <v>438</v>
      </c>
      <c r="R80" s="564"/>
      <c r="S80" s="13" t="s">
        <v>32</v>
      </c>
      <c r="T80" s="439" t="s">
        <v>439</v>
      </c>
      <c r="U80" s="439"/>
      <c r="V80" s="439"/>
    </row>
    <row r="81" spans="2:22" ht="9.9499999999999993" customHeight="1" thickBot="1">
      <c r="P81" s="13"/>
      <c r="Q81" s="13"/>
      <c r="R81" s="13"/>
      <c r="S81" s="13"/>
      <c r="T81" s="13"/>
      <c r="U81" s="13"/>
      <c r="V81" s="13"/>
    </row>
    <row r="82" spans="2:22" ht="21" customHeight="1">
      <c r="B82" s="1"/>
      <c r="C82" s="1"/>
      <c r="D82" s="1"/>
      <c r="E82" s="1"/>
      <c r="F82" s="1"/>
      <c r="G82" s="1"/>
      <c r="K82" s="285" t="s">
        <v>85</v>
      </c>
      <c r="L82" s="695" t="s">
        <v>34</v>
      </c>
      <c r="M82" s="696"/>
      <c r="N82" s="565" t="s">
        <v>382</v>
      </c>
      <c r="O82" s="566"/>
      <c r="P82" s="566"/>
      <c r="Q82" s="567"/>
      <c r="R82" s="751" t="s">
        <v>421</v>
      </c>
      <c r="S82" s="752"/>
      <c r="T82" s="470" t="s">
        <v>381</v>
      </c>
      <c r="U82" s="472"/>
      <c r="V82" s="471"/>
    </row>
    <row r="83" spans="2:22" ht="21" customHeight="1">
      <c r="B83" s="686"/>
      <c r="C83" s="686"/>
      <c r="D83" s="686"/>
      <c r="E83" s="686"/>
      <c r="F83" s="255"/>
      <c r="L83" s="452" t="s">
        <v>440</v>
      </c>
      <c r="M83" s="453">
        <v>100000000</v>
      </c>
      <c r="N83" s="568">
        <v>5000000</v>
      </c>
      <c r="O83" s="650"/>
      <c r="P83" s="650"/>
      <c r="Q83" s="651"/>
      <c r="R83" s="759">
        <v>500000</v>
      </c>
      <c r="S83" s="760"/>
      <c r="T83" s="477">
        <v>5500000</v>
      </c>
      <c r="U83" s="478"/>
      <c r="V83" s="479"/>
    </row>
    <row r="84" spans="2:22" ht="24.95" customHeight="1" thickBot="1">
      <c r="K84" s="258"/>
      <c r="L84" s="454">
        <v>100000000</v>
      </c>
      <c r="M84" s="455">
        <v>100000000</v>
      </c>
      <c r="N84" s="480"/>
      <c r="O84" s="481"/>
      <c r="P84" s="481"/>
      <c r="Q84" s="482"/>
      <c r="R84" s="761"/>
      <c r="S84" s="762"/>
      <c r="T84" s="646"/>
      <c r="U84" s="550"/>
      <c r="V84" s="647"/>
    </row>
    <row r="85" spans="2:22" ht="26.25" customHeight="1">
      <c r="I85" s="638"/>
      <c r="J85" s="639"/>
      <c r="K85" s="645" t="s">
        <v>16</v>
      </c>
      <c r="L85" s="507" t="s">
        <v>15</v>
      </c>
      <c r="M85" s="544" t="s">
        <v>53</v>
      </c>
      <c r="N85" s="521" t="s">
        <v>62</v>
      </c>
      <c r="O85" s="562"/>
      <c r="P85" s="562"/>
      <c r="Q85" s="544" t="s">
        <v>63</v>
      </c>
      <c r="R85" s="562"/>
      <c r="S85" s="544" t="s">
        <v>54</v>
      </c>
      <c r="T85" s="645"/>
      <c r="U85" s="648" t="s">
        <v>64</v>
      </c>
      <c r="V85" s="597"/>
    </row>
    <row r="86" spans="2:22" ht="18.75" customHeight="1" thickBot="1">
      <c r="I86" s="416"/>
      <c r="J86" s="416"/>
      <c r="K86" s="506"/>
      <c r="L86" s="508"/>
      <c r="M86" s="545"/>
      <c r="N86" s="545"/>
      <c r="O86" s="563"/>
      <c r="P86" s="563"/>
      <c r="Q86" s="545"/>
      <c r="R86" s="563"/>
      <c r="S86" s="545"/>
      <c r="T86" s="506"/>
      <c r="U86" s="600"/>
      <c r="V86" s="649"/>
    </row>
    <row r="87" spans="2:22" ht="24.75" customHeight="1">
      <c r="B87" s="442"/>
      <c r="C87" s="442"/>
      <c r="D87" s="442"/>
      <c r="E87" s="442"/>
      <c r="F87" s="1"/>
      <c r="I87" s="37"/>
      <c r="J87" s="21" t="s">
        <v>376</v>
      </c>
      <c r="K87" s="187">
        <v>100000000</v>
      </c>
      <c r="L87" s="47">
        <v>1</v>
      </c>
      <c r="M87" s="47" t="s">
        <v>377</v>
      </c>
      <c r="N87" s="518">
        <v>100000000</v>
      </c>
      <c r="O87" s="519"/>
      <c r="P87" s="520"/>
      <c r="Q87" s="560">
        <v>10000000</v>
      </c>
      <c r="R87" s="561"/>
      <c r="S87" s="518">
        <v>110000000</v>
      </c>
      <c r="T87" s="520"/>
      <c r="U87" s="608" t="s">
        <v>422</v>
      </c>
      <c r="V87" s="637"/>
    </row>
    <row r="88" spans="2:22" ht="24.75" customHeight="1">
      <c r="B88" s="440"/>
      <c r="C88" s="440"/>
      <c r="D88" s="440"/>
      <c r="E88" s="440"/>
      <c r="F88" s="440"/>
      <c r="I88" s="38"/>
      <c r="J88" s="74" t="s">
        <v>273</v>
      </c>
      <c r="K88" s="188">
        <v>5000000</v>
      </c>
      <c r="L88" s="49">
        <v>1</v>
      </c>
      <c r="M88" s="49" t="s">
        <v>377</v>
      </c>
      <c r="N88" s="433">
        <v>5000000</v>
      </c>
      <c r="O88" s="438"/>
      <c r="P88" s="434"/>
      <c r="Q88" s="437">
        <v>500000</v>
      </c>
      <c r="R88" s="433"/>
      <c r="S88" s="433">
        <v>5500000</v>
      </c>
      <c r="T88" s="434"/>
      <c r="U88" s="598" t="s">
        <v>441</v>
      </c>
      <c r="V88" s="599"/>
    </row>
    <row r="89" spans="2:22" ht="24.75" customHeight="1" thickBot="1">
      <c r="B89" s="640"/>
      <c r="C89" s="640"/>
      <c r="D89" s="640"/>
      <c r="E89" s="640"/>
      <c r="F89" s="640"/>
      <c r="I89" s="38"/>
      <c r="J89" s="74" t="s">
        <v>54</v>
      </c>
      <c r="K89" s="186">
        <v>105000000</v>
      </c>
      <c r="L89" s="48"/>
      <c r="M89" s="48"/>
      <c r="N89" s="433">
        <v>105000000</v>
      </c>
      <c r="O89" s="438"/>
      <c r="P89" s="434"/>
      <c r="Q89" s="437">
        <v>10500000</v>
      </c>
      <c r="R89" s="433"/>
      <c r="S89" s="433">
        <v>115500000</v>
      </c>
      <c r="T89" s="434"/>
      <c r="U89" s="598" t="s">
        <v>441</v>
      </c>
      <c r="V89" s="599"/>
    </row>
    <row r="90" spans="2:22" ht="24.75" customHeight="1">
      <c r="B90" s="670" t="s">
        <v>267</v>
      </c>
      <c r="C90" s="671"/>
      <c r="D90" s="684" t="s">
        <v>266</v>
      </c>
      <c r="E90" s="671"/>
      <c r="F90" s="652" t="s">
        <v>380</v>
      </c>
      <c r="G90" s="465"/>
      <c r="H90" s="637"/>
      <c r="I90" s="26" t="s">
        <v>57</v>
      </c>
      <c r="J90" s="22" t="s">
        <v>67</v>
      </c>
      <c r="K90" s="186">
        <v>55000000</v>
      </c>
      <c r="L90" s="39">
        <v>1</v>
      </c>
      <c r="M90" s="40" t="s">
        <v>377</v>
      </c>
      <c r="N90" s="433">
        <v>55000000</v>
      </c>
      <c r="O90" s="438"/>
      <c r="P90" s="434"/>
      <c r="Q90" s="437">
        <v>5500000</v>
      </c>
      <c r="R90" s="433"/>
      <c r="S90" s="433">
        <v>60500000</v>
      </c>
      <c r="T90" s="434"/>
      <c r="U90" s="598" t="s">
        <v>441</v>
      </c>
      <c r="V90" s="599"/>
    </row>
    <row r="91" spans="2:22" ht="24.75" customHeight="1" thickBot="1">
      <c r="B91" s="672"/>
      <c r="C91" s="673"/>
      <c r="D91" s="685"/>
      <c r="E91" s="673"/>
      <c r="F91" s="653"/>
      <c r="G91" s="654"/>
      <c r="H91" s="575"/>
      <c r="I91" s="27" t="s">
        <v>58</v>
      </c>
      <c r="J91" s="41" t="s">
        <v>55</v>
      </c>
      <c r="K91" s="185">
        <v>50000000</v>
      </c>
      <c r="L91" s="42">
        <v>1</v>
      </c>
      <c r="M91" s="43" t="s">
        <v>377</v>
      </c>
      <c r="N91" s="579">
        <v>50000000</v>
      </c>
      <c r="O91" s="590"/>
      <c r="P91" s="580"/>
      <c r="Q91" s="578">
        <v>5000000</v>
      </c>
      <c r="R91" s="579"/>
      <c r="S91" s="579">
        <v>55000000</v>
      </c>
      <c r="T91" s="580"/>
      <c r="U91" s="655" t="s">
        <v>441</v>
      </c>
      <c r="V91" s="656"/>
    </row>
    <row r="92" spans="2:22" ht="24.75" customHeight="1" thickTop="1" thickBot="1">
      <c r="B92" s="674" t="str">
        <f>B58</f>
        <v>工事本部(005300)</v>
      </c>
      <c r="C92" s="675"/>
      <c r="D92" s="680" t="str">
        <f>D58</f>
        <v>労務費(1102018000)</v>
      </c>
      <c r="E92" s="681"/>
      <c r="F92" s="763" t="str">
        <f>F58</f>
        <v>KV23050100</v>
      </c>
      <c r="G92" s="690"/>
      <c r="H92" s="691"/>
      <c r="I92" s="67" t="s">
        <v>59</v>
      </c>
      <c r="J92" s="44" t="s">
        <v>61</v>
      </c>
      <c r="K92" s="189">
        <v>5000000</v>
      </c>
      <c r="L92" s="45">
        <v>1</v>
      </c>
      <c r="M92" s="46" t="s">
        <v>377</v>
      </c>
      <c r="N92" s="443">
        <v>5000000</v>
      </c>
      <c r="O92" s="515"/>
      <c r="P92" s="444"/>
      <c r="Q92" s="591">
        <v>500000</v>
      </c>
      <c r="R92" s="443"/>
      <c r="S92" s="443">
        <v>5500000</v>
      </c>
      <c r="T92" s="444"/>
      <c r="U92" s="576" t="s">
        <v>422</v>
      </c>
      <c r="V92" s="577"/>
    </row>
    <row r="93" spans="2:22" ht="24.75" customHeight="1" thickTop="1" thickBot="1">
      <c r="B93" s="676"/>
      <c r="C93" s="677"/>
      <c r="D93" s="682"/>
      <c r="E93" s="683"/>
      <c r="F93" s="692"/>
      <c r="G93" s="693"/>
      <c r="H93" s="694"/>
      <c r="I93" s="68" t="s">
        <v>60</v>
      </c>
      <c r="J93" s="69" t="s">
        <v>56</v>
      </c>
      <c r="K93" s="257">
        <v>50000000</v>
      </c>
      <c r="L93" s="78">
        <v>1</v>
      </c>
      <c r="M93" s="78" t="s">
        <v>377</v>
      </c>
      <c r="N93" s="657">
        <v>50000000</v>
      </c>
      <c r="O93" s="658"/>
      <c r="P93" s="659"/>
      <c r="Q93" s="657">
        <v>5000000</v>
      </c>
      <c r="R93" s="658"/>
      <c r="S93" s="657">
        <v>55000000</v>
      </c>
      <c r="T93" s="659"/>
      <c r="U93" s="602" t="s">
        <v>441</v>
      </c>
      <c r="V93" s="603"/>
    </row>
    <row r="94" spans="2:22" ht="24.75" customHeight="1">
      <c r="B94" s="604" t="s">
        <v>65</v>
      </c>
      <c r="C94" s="605"/>
      <c r="D94" s="605"/>
      <c r="E94" s="605"/>
      <c r="F94" s="605"/>
      <c r="G94" s="605"/>
      <c r="H94" s="606"/>
      <c r="I94" s="608" t="s">
        <v>68</v>
      </c>
      <c r="J94" s="466"/>
      <c r="K94" s="464" t="s">
        <v>77</v>
      </c>
      <c r="L94" s="465"/>
      <c r="M94" s="466"/>
      <c r="N94" s="464" t="s">
        <v>62</v>
      </c>
      <c r="O94" s="465"/>
      <c r="P94" s="466"/>
      <c r="Q94" s="464" t="s">
        <v>63</v>
      </c>
      <c r="R94" s="466"/>
      <c r="S94" s="464" t="s">
        <v>54</v>
      </c>
      <c r="T94" s="466"/>
      <c r="U94" s="613" t="s">
        <v>78</v>
      </c>
      <c r="V94" s="534"/>
    </row>
    <row r="95" spans="2:22" ht="24.75" customHeight="1">
      <c r="B95" s="678" t="s">
        <v>443</v>
      </c>
      <c r="C95" s="679"/>
      <c r="D95" s="687" t="s">
        <v>443</v>
      </c>
      <c r="E95" s="679"/>
      <c r="F95" s="687" t="s">
        <v>443</v>
      </c>
      <c r="G95" s="688"/>
      <c r="H95" s="459"/>
      <c r="I95" s="617" t="s">
        <v>443</v>
      </c>
      <c r="J95" s="615"/>
      <c r="K95" s="616" t="s">
        <v>443</v>
      </c>
      <c r="L95" s="617"/>
      <c r="M95" s="617"/>
      <c r="N95" s="660" t="s">
        <v>443</v>
      </c>
      <c r="O95" s="615"/>
      <c r="P95" s="615"/>
      <c r="Q95" s="660" t="s">
        <v>443</v>
      </c>
      <c r="R95" s="617"/>
      <c r="S95" s="660" t="s">
        <v>443</v>
      </c>
      <c r="T95" s="617"/>
      <c r="U95" s="661" t="s">
        <v>443</v>
      </c>
      <c r="V95" s="662"/>
    </row>
    <row r="96" spans="2:22" ht="24.75" customHeight="1">
      <c r="B96" s="678" t="s">
        <v>443</v>
      </c>
      <c r="C96" s="679"/>
      <c r="D96" s="687" t="s">
        <v>443</v>
      </c>
      <c r="E96" s="679"/>
      <c r="F96" s="687" t="s">
        <v>443</v>
      </c>
      <c r="G96" s="688"/>
      <c r="H96" s="459"/>
      <c r="I96" s="617" t="s">
        <v>443</v>
      </c>
      <c r="J96" s="615"/>
      <c r="K96" s="616" t="s">
        <v>443</v>
      </c>
      <c r="L96" s="617"/>
      <c r="M96" s="617"/>
      <c r="N96" s="616" t="s">
        <v>443</v>
      </c>
      <c r="O96" s="615"/>
      <c r="P96" s="615"/>
      <c r="Q96" s="616" t="s">
        <v>443</v>
      </c>
      <c r="R96" s="617"/>
      <c r="S96" s="616" t="s">
        <v>443</v>
      </c>
      <c r="T96" s="617"/>
      <c r="U96" s="661" t="s">
        <v>443</v>
      </c>
      <c r="V96" s="662"/>
    </row>
    <row r="97" spans="2:50" ht="24.75" customHeight="1">
      <c r="B97" s="678" t="s">
        <v>443</v>
      </c>
      <c r="C97" s="679"/>
      <c r="D97" s="687" t="s">
        <v>443</v>
      </c>
      <c r="E97" s="679"/>
      <c r="F97" s="687" t="s">
        <v>443</v>
      </c>
      <c r="G97" s="688"/>
      <c r="H97" s="459"/>
      <c r="I97" s="617" t="s">
        <v>443</v>
      </c>
      <c r="J97" s="615"/>
      <c r="K97" s="616" t="s">
        <v>443</v>
      </c>
      <c r="L97" s="617"/>
      <c r="M97" s="617"/>
      <c r="N97" s="616" t="s">
        <v>443</v>
      </c>
      <c r="O97" s="615"/>
      <c r="P97" s="615"/>
      <c r="Q97" s="616" t="s">
        <v>443</v>
      </c>
      <c r="R97" s="617"/>
      <c r="S97" s="616" t="s">
        <v>443</v>
      </c>
      <c r="T97" s="617"/>
      <c r="U97" s="661" t="s">
        <v>443</v>
      </c>
      <c r="V97" s="662"/>
    </row>
    <row r="98" spans="2:50" ht="24.75" customHeight="1">
      <c r="B98" s="678" t="s">
        <v>443</v>
      </c>
      <c r="C98" s="679"/>
      <c r="D98" s="687" t="s">
        <v>443</v>
      </c>
      <c r="E98" s="679"/>
      <c r="F98" s="687" t="s">
        <v>443</v>
      </c>
      <c r="G98" s="688"/>
      <c r="H98" s="459"/>
      <c r="I98" s="617" t="s">
        <v>443</v>
      </c>
      <c r="J98" s="615"/>
      <c r="K98" s="616" t="s">
        <v>443</v>
      </c>
      <c r="L98" s="617"/>
      <c r="M98" s="617"/>
      <c r="N98" s="616" t="s">
        <v>443</v>
      </c>
      <c r="O98" s="615"/>
      <c r="P98" s="615"/>
      <c r="Q98" s="616" t="s">
        <v>443</v>
      </c>
      <c r="R98" s="617"/>
      <c r="S98" s="616" t="s">
        <v>443</v>
      </c>
      <c r="T98" s="617"/>
      <c r="U98" s="661" t="s">
        <v>443</v>
      </c>
      <c r="V98" s="662"/>
    </row>
    <row r="99" spans="2:50" ht="24.75" customHeight="1" thickBot="1">
      <c r="B99" s="633" t="s">
        <v>443</v>
      </c>
      <c r="C99" s="634"/>
      <c r="D99" s="635" t="s">
        <v>443</v>
      </c>
      <c r="E99" s="669"/>
      <c r="F99" s="635" t="s">
        <v>443</v>
      </c>
      <c r="G99" s="636"/>
      <c r="H99" s="461"/>
      <c r="I99" s="666" t="s">
        <v>95</v>
      </c>
      <c r="J99" s="667"/>
      <c r="K99" s="667"/>
      <c r="L99" s="667"/>
      <c r="M99" s="668"/>
      <c r="N99" s="663"/>
      <c r="O99" s="416"/>
      <c r="P99" s="416"/>
      <c r="Q99" s="663"/>
      <c r="R99" s="462"/>
      <c r="S99" s="663"/>
      <c r="T99" s="462"/>
      <c r="U99" s="664"/>
      <c r="V99" s="665"/>
    </row>
    <row r="100" spans="2:50" ht="24.75" customHeight="1">
      <c r="B100" s="448" t="s">
        <v>384</v>
      </c>
      <c r="C100" s="311"/>
      <c r="D100" s="311"/>
      <c r="E100" s="311"/>
      <c r="F100" s="311"/>
      <c r="G100" s="311"/>
      <c r="H100" s="311"/>
      <c r="I100" s="311"/>
      <c r="J100" s="311"/>
      <c r="K100" s="311"/>
      <c r="L100" s="311"/>
      <c r="M100" s="311"/>
      <c r="N100" s="311"/>
      <c r="O100" s="311"/>
      <c r="P100" s="311"/>
      <c r="Q100" s="311"/>
      <c r="R100" s="311"/>
      <c r="S100" s="311"/>
      <c r="T100" s="311"/>
      <c r="U100" s="311"/>
      <c r="V100" s="311"/>
    </row>
    <row r="101" spans="2:50" ht="20.65">
      <c r="AS101" ph="1"/>
      <c r="AT101" ph="1"/>
      <c r="AU101" ph="1"/>
      <c r="AV101" ph="1"/>
      <c r="AW101" ph="1"/>
      <c r="AX101" ph="1"/>
    </row>
    <row r="105" spans="2:50" ht="20.65">
      <c r="Q105" ph="1"/>
      <c r="R105" ph="1"/>
      <c r="S105" ph="1"/>
      <c r="T105" ph="1"/>
      <c r="AS105" ph="1"/>
      <c r="AT105" ph="1"/>
      <c r="AU105" ph="1"/>
      <c r="AV105" ph="1"/>
      <c r="AW105" ph="1"/>
      <c r="AX105" ph="1"/>
    </row>
    <row r="106" spans="2:50" ht="20.65">
      <c r="Q106" ph="1"/>
      <c r="R106" ph="1"/>
      <c r="S106" ph="1"/>
      <c r="T106" ph="1"/>
      <c r="AS106" ph="1"/>
      <c r="AT106" ph="1"/>
      <c r="AU106" ph="1"/>
      <c r="AV106" ph="1"/>
      <c r="AW106" ph="1"/>
      <c r="AX106" ph="1"/>
    </row>
    <row r="107" spans="2:50" ht="20.65">
      <c r="Q107" ph="1"/>
      <c r="R107" ph="1"/>
      <c r="S107" ph="1"/>
      <c r="T107" ph="1"/>
    </row>
    <row r="111" spans="2:50" ht="20.65">
      <c r="Q111" ph="1"/>
      <c r="R111" ph="1"/>
      <c r="S111" ph="1"/>
      <c r="T111" ph="1"/>
      <c r="U111" ph="1"/>
    </row>
  </sheetData>
  <mergeCells count="375">
    <mergeCell ref="C12:D12"/>
    <mergeCell ref="E12:F12"/>
    <mergeCell ref="C45:D45"/>
    <mergeCell ref="E45:F45"/>
    <mergeCell ref="N43:O43"/>
    <mergeCell ref="Q43:U43"/>
    <mergeCell ref="Q44:R44"/>
    <mergeCell ref="B100:V100"/>
    <mergeCell ref="U98:V98"/>
    <mergeCell ref="B99:C99"/>
    <mergeCell ref="D99:E99"/>
    <mergeCell ref="F99:H99"/>
    <mergeCell ref="I99:M99"/>
    <mergeCell ref="N99:P99"/>
    <mergeCell ref="Q99:R99"/>
    <mergeCell ref="K31:T31"/>
    <mergeCell ref="K32:T32"/>
    <mergeCell ref="K33:T33"/>
    <mergeCell ref="S99:T99"/>
    <mergeCell ref="U99:V99"/>
    <mergeCell ref="S97:T97"/>
    <mergeCell ref="U97:V97"/>
    <mergeCell ref="B98:C98"/>
    <mergeCell ref="D98:E98"/>
    <mergeCell ref="F98:H98"/>
    <mergeCell ref="I98:J98"/>
    <mergeCell ref="K98:M98"/>
    <mergeCell ref="N98:P98"/>
    <mergeCell ref="S98:T98"/>
    <mergeCell ref="Q96:R96"/>
    <mergeCell ref="S96:T96"/>
    <mergeCell ref="U96:V96"/>
    <mergeCell ref="B97:C97"/>
    <mergeCell ref="D97:E97"/>
    <mergeCell ref="F97:H97"/>
    <mergeCell ref="I97:J97"/>
    <mergeCell ref="K97:M97"/>
    <mergeCell ref="N97:P97"/>
    <mergeCell ref="Q97:R97"/>
    <mergeCell ref="B96:C96"/>
    <mergeCell ref="D96:E96"/>
    <mergeCell ref="F96:H96"/>
    <mergeCell ref="I96:J96"/>
    <mergeCell ref="K96:M96"/>
    <mergeCell ref="N96:P96"/>
    <mergeCell ref="Q98:R98"/>
    <mergeCell ref="B94:H94"/>
    <mergeCell ref="I94:J94"/>
    <mergeCell ref="K94:M94"/>
    <mergeCell ref="N94:P94"/>
    <mergeCell ref="Q94:R94"/>
    <mergeCell ref="S94:T94"/>
    <mergeCell ref="U94:V94"/>
    <mergeCell ref="B95:C95"/>
    <mergeCell ref="D95:E95"/>
    <mergeCell ref="F95:H95"/>
    <mergeCell ref="I95:J95"/>
    <mergeCell ref="K95:M95"/>
    <mergeCell ref="N95:P95"/>
    <mergeCell ref="Q95:R95"/>
    <mergeCell ref="S95:T95"/>
    <mergeCell ref="U95:V95"/>
    <mergeCell ref="B92:C93"/>
    <mergeCell ref="D92:E93"/>
    <mergeCell ref="F92:H93"/>
    <mergeCell ref="N92:P92"/>
    <mergeCell ref="Q92:R92"/>
    <mergeCell ref="S92:T92"/>
    <mergeCell ref="U92:V92"/>
    <mergeCell ref="N93:P93"/>
    <mergeCell ref="Q93:R93"/>
    <mergeCell ref="S93:T93"/>
    <mergeCell ref="U93:V93"/>
    <mergeCell ref="B90:C91"/>
    <mergeCell ref="D90:E91"/>
    <mergeCell ref="F90:H91"/>
    <mergeCell ref="N90:P90"/>
    <mergeCell ref="Q90:R90"/>
    <mergeCell ref="S90:T90"/>
    <mergeCell ref="U90:V90"/>
    <mergeCell ref="N91:P91"/>
    <mergeCell ref="Q91:R91"/>
    <mergeCell ref="S91:T91"/>
    <mergeCell ref="U91:V91"/>
    <mergeCell ref="B88:B89"/>
    <mergeCell ref="C88:C89"/>
    <mergeCell ref="D88:D89"/>
    <mergeCell ref="E88:E89"/>
    <mergeCell ref="F88:F89"/>
    <mergeCell ref="N88:P88"/>
    <mergeCell ref="Q88:R88"/>
    <mergeCell ref="S88:T88"/>
    <mergeCell ref="U88:V88"/>
    <mergeCell ref="N89:P89"/>
    <mergeCell ref="Q89:R89"/>
    <mergeCell ref="S89:T89"/>
    <mergeCell ref="U89:V89"/>
    <mergeCell ref="I85:J86"/>
    <mergeCell ref="K85:K86"/>
    <mergeCell ref="L85:L86"/>
    <mergeCell ref="M85:M86"/>
    <mergeCell ref="N85:P86"/>
    <mergeCell ref="Q85:R86"/>
    <mergeCell ref="S85:T86"/>
    <mergeCell ref="U85:V86"/>
    <mergeCell ref="B87:E87"/>
    <mergeCell ref="N87:P87"/>
    <mergeCell ref="Q87:R87"/>
    <mergeCell ref="S87:T87"/>
    <mergeCell ref="U87:V87"/>
    <mergeCell ref="Q80:R80"/>
    <mergeCell ref="T80:V80"/>
    <mergeCell ref="L82:M82"/>
    <mergeCell ref="N82:Q82"/>
    <mergeCell ref="R82:S82"/>
    <mergeCell ref="T82:V82"/>
    <mergeCell ref="B83:E83"/>
    <mergeCell ref="L83:M84"/>
    <mergeCell ref="N83:Q84"/>
    <mergeCell ref="R83:S84"/>
    <mergeCell ref="T83:V84"/>
    <mergeCell ref="N76:O76"/>
    <mergeCell ref="Q76:U76"/>
    <mergeCell ref="Q77:R77"/>
    <mergeCell ref="T77:U77"/>
    <mergeCell ref="N78:O78"/>
    <mergeCell ref="Q78:R78"/>
    <mergeCell ref="T78:U78"/>
    <mergeCell ref="B79:C79"/>
    <mergeCell ref="N79:O79"/>
    <mergeCell ref="Q79:V79"/>
    <mergeCell ref="C78:D78"/>
    <mergeCell ref="E78:F78"/>
    <mergeCell ref="B72:G72"/>
    <mergeCell ref="H72:H73"/>
    <mergeCell ref="N72:O72"/>
    <mergeCell ref="Q72:V72"/>
    <mergeCell ref="B73:G73"/>
    <mergeCell ref="N73:O73"/>
    <mergeCell ref="Q73:T73"/>
    <mergeCell ref="B74:G74"/>
    <mergeCell ref="N74:O75"/>
    <mergeCell ref="Q74:U74"/>
    <mergeCell ref="C75:D75"/>
    <mergeCell ref="G75:H75"/>
    <mergeCell ref="Q75:U75"/>
    <mergeCell ref="B67:V67"/>
    <mergeCell ref="G68:J69"/>
    <mergeCell ref="K68:K69"/>
    <mergeCell ref="L68:L69"/>
    <mergeCell ref="M68:N69"/>
    <mergeCell ref="R68:S68"/>
    <mergeCell ref="T68:V68"/>
    <mergeCell ref="S69:V69"/>
    <mergeCell ref="N71:O71"/>
    <mergeCell ref="B64:C64"/>
    <mergeCell ref="D64:E64"/>
    <mergeCell ref="F64:H64"/>
    <mergeCell ref="I64:J64"/>
    <mergeCell ref="K64:M64"/>
    <mergeCell ref="N64:P64"/>
    <mergeCell ref="Q64:R64"/>
    <mergeCell ref="S64:T64"/>
    <mergeCell ref="B66:V66"/>
    <mergeCell ref="U64:V64"/>
    <mergeCell ref="B65:C65"/>
    <mergeCell ref="D65:E65"/>
    <mergeCell ref="F65:H65"/>
    <mergeCell ref="I65:M65"/>
    <mergeCell ref="N65:P65"/>
    <mergeCell ref="Q65:R65"/>
    <mergeCell ref="S65:T65"/>
    <mergeCell ref="U65:V65"/>
    <mergeCell ref="B63:C63"/>
    <mergeCell ref="D63:E63"/>
    <mergeCell ref="F63:H63"/>
    <mergeCell ref="I63:J63"/>
    <mergeCell ref="K63:M63"/>
    <mergeCell ref="N63:P63"/>
    <mergeCell ref="Q63:R63"/>
    <mergeCell ref="S63:T63"/>
    <mergeCell ref="U63:V63"/>
    <mergeCell ref="B62:C62"/>
    <mergeCell ref="D62:E62"/>
    <mergeCell ref="F62:H62"/>
    <mergeCell ref="I62:J62"/>
    <mergeCell ref="K62:M62"/>
    <mergeCell ref="N62:P62"/>
    <mergeCell ref="Q62:R62"/>
    <mergeCell ref="S62:T62"/>
    <mergeCell ref="U62:V62"/>
    <mergeCell ref="B60:H60"/>
    <mergeCell ref="I60:J60"/>
    <mergeCell ref="K60:M60"/>
    <mergeCell ref="N60:P60"/>
    <mergeCell ref="Q60:R60"/>
    <mergeCell ref="S60:T60"/>
    <mergeCell ref="U60:V60"/>
    <mergeCell ref="B61:C61"/>
    <mergeCell ref="D61:E61"/>
    <mergeCell ref="F61:H61"/>
    <mergeCell ref="I61:J61"/>
    <mergeCell ref="K61:M61"/>
    <mergeCell ref="N61:P61"/>
    <mergeCell ref="Q61:R61"/>
    <mergeCell ref="S61:T61"/>
    <mergeCell ref="U61:V61"/>
    <mergeCell ref="B58:C59"/>
    <mergeCell ref="D58:E59"/>
    <mergeCell ref="F58:H59"/>
    <mergeCell ref="N58:P58"/>
    <mergeCell ref="Q58:R58"/>
    <mergeCell ref="S58:T58"/>
    <mergeCell ref="U58:V58"/>
    <mergeCell ref="N59:P59"/>
    <mergeCell ref="Q59:R59"/>
    <mergeCell ref="S59:T59"/>
    <mergeCell ref="U59:V59"/>
    <mergeCell ref="B56:C57"/>
    <mergeCell ref="D56:E57"/>
    <mergeCell ref="F56:H57"/>
    <mergeCell ref="N56:P56"/>
    <mergeCell ref="Q56:R56"/>
    <mergeCell ref="S56:T56"/>
    <mergeCell ref="U56:V56"/>
    <mergeCell ref="N57:P57"/>
    <mergeCell ref="Q57:R57"/>
    <mergeCell ref="S57:T57"/>
    <mergeCell ref="U57:V57"/>
    <mergeCell ref="N53:P53"/>
    <mergeCell ref="Q53:R53"/>
    <mergeCell ref="S53:T53"/>
    <mergeCell ref="U53:V53"/>
    <mergeCell ref="B54:B55"/>
    <mergeCell ref="C54:C55"/>
    <mergeCell ref="D54:D55"/>
    <mergeCell ref="E54:E55"/>
    <mergeCell ref="F54:F55"/>
    <mergeCell ref="N54:P54"/>
    <mergeCell ref="Q54:R54"/>
    <mergeCell ref="S54:T54"/>
    <mergeCell ref="U54:V54"/>
    <mergeCell ref="N55:P55"/>
    <mergeCell ref="Q55:R55"/>
    <mergeCell ref="S55:T55"/>
    <mergeCell ref="U55:V55"/>
    <mergeCell ref="B50:E50"/>
    <mergeCell ref="L50:M51"/>
    <mergeCell ref="N50:Q51"/>
    <mergeCell ref="R50:S51"/>
    <mergeCell ref="T50:V51"/>
    <mergeCell ref="B52:F52"/>
    <mergeCell ref="I52:J52"/>
    <mergeCell ref="N52:P52"/>
    <mergeCell ref="Q52:R52"/>
    <mergeCell ref="S52:T52"/>
    <mergeCell ref="U52:V52"/>
    <mergeCell ref="B46:C46"/>
    <mergeCell ref="N46:O46"/>
    <mergeCell ref="Q46:V46"/>
    <mergeCell ref="Q47:R47"/>
    <mergeCell ref="T47:V47"/>
    <mergeCell ref="L49:M49"/>
    <mergeCell ref="N49:Q49"/>
    <mergeCell ref="R49:S49"/>
    <mergeCell ref="T49:V49"/>
    <mergeCell ref="T44:U44"/>
    <mergeCell ref="N45:O45"/>
    <mergeCell ref="Q45:R45"/>
    <mergeCell ref="T45:U45"/>
    <mergeCell ref="B41:G41"/>
    <mergeCell ref="N41:O42"/>
    <mergeCell ref="Q41:U41"/>
    <mergeCell ref="C42:D42"/>
    <mergeCell ref="G42:H42"/>
    <mergeCell ref="Q42:U42"/>
    <mergeCell ref="N38:O38"/>
    <mergeCell ref="B39:G39"/>
    <mergeCell ref="H39:H40"/>
    <mergeCell ref="N39:O39"/>
    <mergeCell ref="Q39:V39"/>
    <mergeCell ref="B40:G40"/>
    <mergeCell ref="N40:O40"/>
    <mergeCell ref="Q40:T40"/>
    <mergeCell ref="B38:G38"/>
    <mergeCell ref="N26:P26"/>
    <mergeCell ref="Q26:R26"/>
    <mergeCell ref="S26:T26"/>
    <mergeCell ref="U26:V26"/>
    <mergeCell ref="N27:P27"/>
    <mergeCell ref="Q27:R27"/>
    <mergeCell ref="S27:T27"/>
    <mergeCell ref="U27:V27"/>
    <mergeCell ref="G35:J36"/>
    <mergeCell ref="K35:K36"/>
    <mergeCell ref="L35:L36"/>
    <mergeCell ref="M35:N36"/>
    <mergeCell ref="R35:S35"/>
    <mergeCell ref="T35:V35"/>
    <mergeCell ref="S36:V36"/>
    <mergeCell ref="K30:T30"/>
    <mergeCell ref="N23:P23"/>
    <mergeCell ref="Q23:R23"/>
    <mergeCell ref="S23:T23"/>
    <mergeCell ref="U23:V23"/>
    <mergeCell ref="N24:P24"/>
    <mergeCell ref="Q24:R24"/>
    <mergeCell ref="S24:T24"/>
    <mergeCell ref="U24:V24"/>
    <mergeCell ref="N25:P25"/>
    <mergeCell ref="Q25:R25"/>
    <mergeCell ref="S25:T25"/>
    <mergeCell ref="U25:V25"/>
    <mergeCell ref="C21:H21"/>
    <mergeCell ref="N21:P21"/>
    <mergeCell ref="Q21:R21"/>
    <mergeCell ref="S21:T21"/>
    <mergeCell ref="U21:V21"/>
    <mergeCell ref="C22:H22"/>
    <mergeCell ref="N22:P22"/>
    <mergeCell ref="Q22:R22"/>
    <mergeCell ref="S22:T22"/>
    <mergeCell ref="U22:V22"/>
    <mergeCell ref="C19:H19"/>
    <mergeCell ref="I19:J20"/>
    <mergeCell ref="K19:K20"/>
    <mergeCell ref="L19:L20"/>
    <mergeCell ref="M19:M20"/>
    <mergeCell ref="N19:P20"/>
    <mergeCell ref="Q19:R20"/>
    <mergeCell ref="S19:T20"/>
    <mergeCell ref="U19:V20"/>
    <mergeCell ref="C20:G20"/>
    <mergeCell ref="Q14:R14"/>
    <mergeCell ref="T14:V14"/>
    <mergeCell ref="L16:M16"/>
    <mergeCell ref="N16:Q16"/>
    <mergeCell ref="R16:S16"/>
    <mergeCell ref="T16:V16"/>
    <mergeCell ref="L17:M18"/>
    <mergeCell ref="N17:Q18"/>
    <mergeCell ref="R17:S18"/>
    <mergeCell ref="T17:V18"/>
    <mergeCell ref="N10:O10"/>
    <mergeCell ref="Q10:U10"/>
    <mergeCell ref="Q11:R11"/>
    <mergeCell ref="T11:U11"/>
    <mergeCell ref="N12:O12"/>
    <mergeCell ref="Q12:R12"/>
    <mergeCell ref="T12:U12"/>
    <mergeCell ref="N13:O13"/>
    <mergeCell ref="Q13:V13"/>
    <mergeCell ref="G2:J3"/>
    <mergeCell ref="K2:K3"/>
    <mergeCell ref="L2:L3"/>
    <mergeCell ref="M2:N3"/>
    <mergeCell ref="R2:S2"/>
    <mergeCell ref="T2:V2"/>
    <mergeCell ref="S3:V3"/>
    <mergeCell ref="B5:G5"/>
    <mergeCell ref="K5:M5"/>
    <mergeCell ref="N5:O5"/>
    <mergeCell ref="B6:G6"/>
    <mergeCell ref="H6:H7"/>
    <mergeCell ref="N6:O6"/>
    <mergeCell ref="Q6:V6"/>
    <mergeCell ref="B7:G7"/>
    <mergeCell ref="N7:O7"/>
    <mergeCell ref="Q7:T7"/>
    <mergeCell ref="B8:G8"/>
    <mergeCell ref="N8:O9"/>
    <mergeCell ref="Q8:U8"/>
    <mergeCell ref="C9:D9"/>
    <mergeCell ref="G9:H9"/>
    <mergeCell ref="Q9:U9"/>
  </mergeCells>
  <phoneticPr fontId="3"/>
  <dataValidations disablePrompts="1" count="2">
    <dataValidation type="list" allowBlank="1" showInputMessage="1" showErrorMessage="1" sqref="B58:C59" xr:uid="{00000000-0002-0000-0700-000000000000}">
      <formula1>"東京工事（333000）,関越工事（313000）,東北工事(023000),関西工事(053000),中部工事(043000),中四国工事(063000),九州工事(073000),芝山工場(005310),開発本部(007100),工事本部(005300),北海道工事(013000)"</formula1>
    </dataValidation>
    <dataValidation type="list" allowBlank="1" showInputMessage="1" showErrorMessage="1" sqref="D58:E59" xr:uid="{00000000-0002-0000-0700-000001000000}">
      <formula1>"組立解体費(1102017000),労務費(1102018000),機械運搬費(1102019000),運搬費(1102019000),その他工事費(1103030000),管理費(1103031000),外注下請経費(110032000),諸口(1103033000)"</formula1>
    </dataValidation>
  </dataValidations>
  <pageMargins left="0.11811023622047245" right="3.937007874015748E-2" top="0.35433070866141736" bottom="0.55118110236220474" header="0.31496062992125984" footer="0.31496062992125984"/>
  <pageSetup paperSize="9" scale="73"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3"/>
  <sheetViews>
    <sheetView topLeftCell="A10" workbookViewId="0">
      <selection activeCell="C28" sqref="C28"/>
    </sheetView>
  </sheetViews>
  <sheetFormatPr defaultRowHeight="12.75"/>
  <cols>
    <col min="1" max="2" width="6.625" style="203" customWidth="1"/>
    <col min="3" max="3" width="9.125" style="203" customWidth="1"/>
    <col min="4" max="4" width="10.375" style="203" customWidth="1"/>
    <col min="5" max="5" width="12.125" style="203" customWidth="1"/>
    <col min="6" max="7" width="6.5" style="203" customWidth="1"/>
    <col min="8" max="8" width="9.125" style="203" customWidth="1"/>
    <col min="9" max="9" width="10.375" style="203" customWidth="1"/>
    <col min="10" max="10" width="12.125" style="203" customWidth="1"/>
    <col min="11" max="12" width="6.625" style="203" customWidth="1"/>
    <col min="13" max="13" width="9.125" style="203" customWidth="1"/>
    <col min="14" max="14" width="10" style="203" customWidth="1"/>
    <col min="15" max="15" width="12.125" style="203" customWidth="1"/>
    <col min="16" max="16384" width="9" style="203"/>
  </cols>
  <sheetData>
    <row r="1" spans="1:15">
      <c r="A1" s="764" t="s">
        <v>336</v>
      </c>
      <c r="B1" s="765"/>
      <c r="M1" s="203" t="s">
        <v>447</v>
      </c>
    </row>
    <row r="2" spans="1:15" ht="10.5" customHeight="1" thickBot="1">
      <c r="A2" s="766"/>
      <c r="B2" s="767"/>
    </row>
    <row r="3" spans="1:15" ht="12.75" customHeight="1" thickBot="1">
      <c r="A3" s="768"/>
      <c r="B3" s="769"/>
      <c r="M3" s="204"/>
      <c r="N3" s="205"/>
      <c r="O3" s="206"/>
    </row>
    <row r="4" spans="1:15" s="207" customFormat="1" ht="21.75" customHeight="1">
      <c r="C4" s="207" t="s">
        <v>448</v>
      </c>
      <c r="E4" s="208"/>
      <c r="F4" s="208"/>
      <c r="G4" s="208"/>
      <c r="H4" s="208"/>
      <c r="I4" s="208"/>
      <c r="J4" s="203"/>
      <c r="K4" s="203" t="s">
        <v>337</v>
      </c>
      <c r="M4" s="209"/>
      <c r="N4" s="210"/>
      <c r="O4" s="209"/>
    </row>
    <row r="5" spans="1:15" ht="14.25" customHeight="1" thickBot="1">
      <c r="A5" s="211"/>
      <c r="B5" s="211"/>
      <c r="C5" s="211"/>
      <c r="D5" s="211"/>
      <c r="E5" s="211"/>
      <c r="F5" s="211"/>
      <c r="G5" s="211"/>
      <c r="H5" s="211"/>
      <c r="I5" s="211"/>
      <c r="J5" s="211"/>
      <c r="K5" s="211"/>
      <c r="L5" s="211"/>
      <c r="M5" s="212"/>
      <c r="N5" s="213"/>
      <c r="O5" s="214"/>
    </row>
    <row r="6" spans="1:15" ht="12.75" customHeight="1">
      <c r="I6" s="215" t="s">
        <v>289</v>
      </c>
      <c r="J6" s="215" t="s">
        <v>290</v>
      </c>
    </row>
    <row r="7" spans="1:15" s="217" customFormat="1" ht="14.25" customHeight="1">
      <c r="A7" s="216" t="s">
        <v>291</v>
      </c>
      <c r="B7" s="216"/>
      <c r="C7" s="216" t="s">
        <v>338</v>
      </c>
      <c r="D7" s="216"/>
      <c r="E7" s="216" t="s">
        <v>292</v>
      </c>
      <c r="G7" s="216" t="s">
        <v>339</v>
      </c>
      <c r="H7" s="216"/>
      <c r="I7" s="216" t="s">
        <v>340</v>
      </c>
      <c r="J7" s="218" t="s">
        <v>293</v>
      </c>
    </row>
    <row r="8" spans="1:15" ht="9" customHeight="1"/>
    <row r="9" spans="1:15" s="217" customFormat="1" ht="14.25" customHeight="1">
      <c r="A9" s="216" t="s">
        <v>341</v>
      </c>
      <c r="B9" s="216"/>
      <c r="C9" s="216"/>
      <c r="D9" s="216" t="s">
        <v>342</v>
      </c>
      <c r="E9" s="216"/>
      <c r="G9" s="216" t="s">
        <v>449</v>
      </c>
      <c r="H9" s="216"/>
      <c r="I9" s="216"/>
      <c r="J9" s="216"/>
      <c r="K9" s="216"/>
      <c r="M9" s="216" t="s">
        <v>294</v>
      </c>
      <c r="N9" s="216" t="s">
        <v>343</v>
      </c>
      <c r="O9" s="216"/>
    </row>
    <row r="10" spans="1:15" ht="9.75" customHeight="1" thickBot="1"/>
    <row r="11" spans="1:15" ht="24.75" customHeight="1" thickBot="1">
      <c r="A11" s="219" t="s">
        <v>295</v>
      </c>
      <c r="B11" s="220" t="s">
        <v>296</v>
      </c>
      <c r="C11" s="221" t="s">
        <v>297</v>
      </c>
      <c r="D11" s="221" t="s">
        <v>298</v>
      </c>
      <c r="E11" s="222" t="s">
        <v>299</v>
      </c>
      <c r="F11" s="223" t="s">
        <v>295</v>
      </c>
      <c r="G11" s="220" t="s">
        <v>296</v>
      </c>
      <c r="H11" s="221" t="s">
        <v>297</v>
      </c>
      <c r="I11" s="221" t="s">
        <v>298</v>
      </c>
      <c r="J11" s="222" t="s">
        <v>299</v>
      </c>
      <c r="K11" s="223" t="s">
        <v>295</v>
      </c>
      <c r="L11" s="220" t="s">
        <v>296</v>
      </c>
      <c r="M11" s="221" t="s">
        <v>297</v>
      </c>
      <c r="N11" s="221" t="s">
        <v>298</v>
      </c>
      <c r="O11" s="224" t="s">
        <v>299</v>
      </c>
    </row>
    <row r="12" spans="1:15" ht="21" customHeight="1" thickTop="1">
      <c r="A12" s="225" t="s">
        <v>344</v>
      </c>
      <c r="B12" s="226" t="s">
        <v>300</v>
      </c>
      <c r="C12" s="227">
        <v>7</v>
      </c>
      <c r="D12" s="227">
        <f>+C12*8</f>
        <v>56</v>
      </c>
      <c r="E12" s="228">
        <f>+D12</f>
        <v>56</v>
      </c>
      <c r="F12" s="225" t="s">
        <v>345</v>
      </c>
      <c r="G12" s="226" t="s">
        <v>300</v>
      </c>
      <c r="H12" s="227">
        <v>6</v>
      </c>
      <c r="I12" s="227">
        <f>+H12*8</f>
        <v>48</v>
      </c>
      <c r="J12" s="228">
        <f>+E33+I12</f>
        <v>488</v>
      </c>
      <c r="K12" s="729" t="s">
        <v>301</v>
      </c>
      <c r="L12" s="226" t="s">
        <v>300</v>
      </c>
      <c r="M12" s="227">
        <v>6</v>
      </c>
      <c r="N12" s="227">
        <f>+M12*8</f>
        <v>48</v>
      </c>
      <c r="O12" s="228">
        <f>+J31+N12</f>
        <v>1040</v>
      </c>
    </row>
    <row r="13" spans="1:15" ht="21" customHeight="1">
      <c r="A13" s="229" t="s">
        <v>302</v>
      </c>
      <c r="B13" s="230" t="s">
        <v>303</v>
      </c>
      <c r="C13" s="231"/>
      <c r="D13" s="231">
        <f>+C13*8</f>
        <v>0</v>
      </c>
      <c r="E13" s="232">
        <f>+E12+D13</f>
        <v>56</v>
      </c>
      <c r="F13" s="229" t="s">
        <v>304</v>
      </c>
      <c r="G13" s="239" t="s">
        <v>303</v>
      </c>
      <c r="H13" s="240"/>
      <c r="I13" s="240">
        <f>+H13*8</f>
        <v>0</v>
      </c>
      <c r="J13" s="241">
        <f>+J12+I13</f>
        <v>488</v>
      </c>
      <c r="K13" s="722"/>
      <c r="L13" s="239" t="s">
        <v>303</v>
      </c>
      <c r="M13" s="240"/>
      <c r="N13" s="240">
        <f>+M13*8</f>
        <v>0</v>
      </c>
      <c r="O13" s="241">
        <f>+O12+N13</f>
        <v>1040</v>
      </c>
    </row>
    <row r="14" spans="1:15" ht="21" customHeight="1">
      <c r="A14" s="721" t="s">
        <v>305</v>
      </c>
      <c r="B14" s="233" t="s">
        <v>300</v>
      </c>
      <c r="C14" s="234">
        <v>6</v>
      </c>
      <c r="D14" s="234">
        <f>+C14*8</f>
        <v>48</v>
      </c>
      <c r="E14" s="235">
        <f>+E13+D14</f>
        <v>104</v>
      </c>
      <c r="F14" s="721" t="s">
        <v>306</v>
      </c>
      <c r="G14" s="233" t="s">
        <v>300</v>
      </c>
      <c r="H14" s="234">
        <v>6</v>
      </c>
      <c r="I14" s="234">
        <f>+H14*8</f>
        <v>48</v>
      </c>
      <c r="J14" s="235">
        <f>+J13+I14</f>
        <v>536</v>
      </c>
      <c r="K14" s="721" t="s">
        <v>307</v>
      </c>
      <c r="L14" s="233" t="s">
        <v>300</v>
      </c>
      <c r="M14" s="234">
        <v>6</v>
      </c>
      <c r="N14" s="234">
        <f>+M14*8</f>
        <v>48</v>
      </c>
      <c r="O14" s="235">
        <f>+O13+N14</f>
        <v>1088</v>
      </c>
    </row>
    <row r="15" spans="1:15" ht="21" customHeight="1">
      <c r="A15" s="722"/>
      <c r="B15" s="230" t="s">
        <v>303</v>
      </c>
      <c r="C15" s="231"/>
      <c r="D15" s="231">
        <f>+C15*8</f>
        <v>0</v>
      </c>
      <c r="E15" s="232">
        <f>+E14+D15</f>
        <v>104</v>
      </c>
      <c r="F15" s="722"/>
      <c r="G15" s="242" t="s">
        <v>303</v>
      </c>
      <c r="H15" s="243"/>
      <c r="I15" s="243">
        <f>+H15*8</f>
        <v>0</v>
      </c>
      <c r="J15" s="244">
        <f>+J14+I15</f>
        <v>536</v>
      </c>
      <c r="K15" s="722"/>
      <c r="L15" s="242" t="s">
        <v>303</v>
      </c>
      <c r="M15" s="243"/>
      <c r="N15" s="243">
        <f>+M15*8</f>
        <v>0</v>
      </c>
      <c r="O15" s="244">
        <f>+O14+N15</f>
        <v>1088</v>
      </c>
    </row>
    <row r="16" spans="1:15" ht="21" customHeight="1">
      <c r="A16" s="721" t="s">
        <v>308</v>
      </c>
      <c r="B16" s="233" t="s">
        <v>300</v>
      </c>
      <c r="C16" s="234"/>
      <c r="D16" s="234">
        <f t="shared" ref="D16:D33" si="0">+C16*8</f>
        <v>0</v>
      </c>
      <c r="E16" s="235">
        <f t="shared" ref="E16:E33" si="1">+E15+D16</f>
        <v>104</v>
      </c>
      <c r="F16" s="721" t="s">
        <v>309</v>
      </c>
      <c r="G16" s="245" t="s">
        <v>300</v>
      </c>
      <c r="H16" s="246">
        <v>6</v>
      </c>
      <c r="I16" s="246">
        <f t="shared" ref="I16:I31" si="2">+H16*8</f>
        <v>48</v>
      </c>
      <c r="J16" s="247">
        <f t="shared" ref="J16:J31" si="3">+J15+I16</f>
        <v>584</v>
      </c>
      <c r="K16" s="721" t="s">
        <v>310</v>
      </c>
      <c r="L16" s="245" t="s">
        <v>300</v>
      </c>
      <c r="M16" s="246"/>
      <c r="N16" s="246">
        <f t="shared" ref="N16:N31" si="4">+M16*8</f>
        <v>0</v>
      </c>
      <c r="O16" s="247">
        <f t="shared" ref="O16:O31" si="5">+O15+N16</f>
        <v>1088</v>
      </c>
    </row>
    <row r="17" spans="1:15" ht="21" customHeight="1">
      <c r="A17" s="722"/>
      <c r="B17" s="230" t="s">
        <v>303</v>
      </c>
      <c r="C17" s="231"/>
      <c r="D17" s="231">
        <f t="shared" si="0"/>
        <v>0</v>
      </c>
      <c r="E17" s="232">
        <f t="shared" si="1"/>
        <v>104</v>
      </c>
      <c r="F17" s="722"/>
      <c r="G17" s="239" t="s">
        <v>303</v>
      </c>
      <c r="H17" s="240"/>
      <c r="I17" s="240">
        <f t="shared" si="2"/>
        <v>0</v>
      </c>
      <c r="J17" s="241">
        <f t="shared" si="3"/>
        <v>584</v>
      </c>
      <c r="K17" s="722"/>
      <c r="L17" s="239" t="s">
        <v>303</v>
      </c>
      <c r="M17" s="240"/>
      <c r="N17" s="240">
        <f t="shared" si="4"/>
        <v>0</v>
      </c>
      <c r="O17" s="241">
        <f t="shared" si="5"/>
        <v>1088</v>
      </c>
    </row>
    <row r="18" spans="1:15" ht="21" customHeight="1">
      <c r="A18" s="721" t="s">
        <v>311</v>
      </c>
      <c r="B18" s="233" t="s">
        <v>300</v>
      </c>
      <c r="C18" s="234"/>
      <c r="D18" s="234">
        <f t="shared" si="0"/>
        <v>0</v>
      </c>
      <c r="E18" s="235">
        <f t="shared" si="1"/>
        <v>104</v>
      </c>
      <c r="F18" s="721" t="s">
        <v>312</v>
      </c>
      <c r="G18" s="233" t="s">
        <v>300</v>
      </c>
      <c r="H18" s="234">
        <v>5</v>
      </c>
      <c r="I18" s="234">
        <f t="shared" si="2"/>
        <v>40</v>
      </c>
      <c r="J18" s="235">
        <f t="shared" si="3"/>
        <v>624</v>
      </c>
      <c r="K18" s="721" t="s">
        <v>313</v>
      </c>
      <c r="L18" s="233" t="s">
        <v>300</v>
      </c>
      <c r="M18" s="234"/>
      <c r="N18" s="234">
        <f t="shared" si="4"/>
        <v>0</v>
      </c>
      <c r="O18" s="235">
        <f t="shared" si="5"/>
        <v>1088</v>
      </c>
    </row>
    <row r="19" spans="1:15" ht="21" customHeight="1">
      <c r="A19" s="722"/>
      <c r="B19" s="230" t="s">
        <v>303</v>
      </c>
      <c r="C19" s="231"/>
      <c r="D19" s="231">
        <f t="shared" si="0"/>
        <v>0</v>
      </c>
      <c r="E19" s="232">
        <f t="shared" si="1"/>
        <v>104</v>
      </c>
      <c r="F19" s="722"/>
      <c r="G19" s="242" t="s">
        <v>303</v>
      </c>
      <c r="H19" s="243">
        <v>5</v>
      </c>
      <c r="I19" s="243">
        <f t="shared" si="2"/>
        <v>40</v>
      </c>
      <c r="J19" s="244">
        <f t="shared" si="3"/>
        <v>664</v>
      </c>
      <c r="K19" s="722"/>
      <c r="L19" s="242" t="s">
        <v>303</v>
      </c>
      <c r="M19" s="243"/>
      <c r="N19" s="243">
        <f t="shared" si="4"/>
        <v>0</v>
      </c>
      <c r="O19" s="244">
        <f t="shared" si="5"/>
        <v>1088</v>
      </c>
    </row>
    <row r="20" spans="1:15" ht="21" customHeight="1">
      <c r="A20" s="721" t="s">
        <v>314</v>
      </c>
      <c r="B20" s="233" t="s">
        <v>300</v>
      </c>
      <c r="C20" s="234">
        <v>7</v>
      </c>
      <c r="D20" s="234">
        <f t="shared" si="0"/>
        <v>56</v>
      </c>
      <c r="E20" s="235">
        <f t="shared" si="1"/>
        <v>160</v>
      </c>
      <c r="F20" s="721" t="s">
        <v>315</v>
      </c>
      <c r="G20" s="245" t="s">
        <v>300</v>
      </c>
      <c r="H20" s="246">
        <v>5</v>
      </c>
      <c r="I20" s="246">
        <f t="shared" si="2"/>
        <v>40</v>
      </c>
      <c r="J20" s="247">
        <f t="shared" si="3"/>
        <v>704</v>
      </c>
      <c r="K20" s="721" t="s">
        <v>316</v>
      </c>
      <c r="L20" s="245" t="s">
        <v>300</v>
      </c>
      <c r="M20" s="246">
        <v>6</v>
      </c>
      <c r="N20" s="246">
        <f t="shared" si="4"/>
        <v>48</v>
      </c>
      <c r="O20" s="247">
        <f t="shared" si="5"/>
        <v>1136</v>
      </c>
    </row>
    <row r="21" spans="1:15" ht="21" customHeight="1">
      <c r="A21" s="722"/>
      <c r="B21" s="230" t="s">
        <v>303</v>
      </c>
      <c r="C21" s="231"/>
      <c r="D21" s="231">
        <f t="shared" si="0"/>
        <v>0</v>
      </c>
      <c r="E21" s="232">
        <f t="shared" si="1"/>
        <v>160</v>
      </c>
      <c r="F21" s="722"/>
      <c r="G21" s="242" t="s">
        <v>303</v>
      </c>
      <c r="H21" s="243">
        <v>5</v>
      </c>
      <c r="I21" s="243">
        <f t="shared" si="2"/>
        <v>40</v>
      </c>
      <c r="J21" s="244">
        <f t="shared" si="3"/>
        <v>744</v>
      </c>
      <c r="K21" s="722"/>
      <c r="L21" s="239" t="s">
        <v>303</v>
      </c>
      <c r="M21" s="240"/>
      <c r="N21" s="240">
        <f t="shared" si="4"/>
        <v>0</v>
      </c>
      <c r="O21" s="241">
        <f t="shared" si="5"/>
        <v>1136</v>
      </c>
    </row>
    <row r="22" spans="1:15" ht="21" customHeight="1">
      <c r="A22" s="721" t="s">
        <v>317</v>
      </c>
      <c r="B22" s="233" t="s">
        <v>300</v>
      </c>
      <c r="C22" s="234">
        <v>7</v>
      </c>
      <c r="D22" s="234">
        <f t="shared" si="0"/>
        <v>56</v>
      </c>
      <c r="E22" s="235">
        <f t="shared" si="1"/>
        <v>216</v>
      </c>
      <c r="F22" s="721" t="s">
        <v>318</v>
      </c>
      <c r="G22" s="245" t="s">
        <v>300</v>
      </c>
      <c r="H22" s="246">
        <v>5</v>
      </c>
      <c r="I22" s="246">
        <f t="shared" si="2"/>
        <v>40</v>
      </c>
      <c r="J22" s="247">
        <f t="shared" si="3"/>
        <v>784</v>
      </c>
      <c r="K22" s="721" t="s">
        <v>319</v>
      </c>
      <c r="L22" s="233" t="s">
        <v>300</v>
      </c>
      <c r="M22" s="234">
        <v>6</v>
      </c>
      <c r="N22" s="234">
        <f t="shared" si="4"/>
        <v>48</v>
      </c>
      <c r="O22" s="235">
        <f t="shared" si="5"/>
        <v>1184</v>
      </c>
    </row>
    <row r="23" spans="1:15" ht="21" customHeight="1">
      <c r="A23" s="722"/>
      <c r="B23" s="230" t="s">
        <v>303</v>
      </c>
      <c r="C23" s="231"/>
      <c r="D23" s="231">
        <f t="shared" si="0"/>
        <v>0</v>
      </c>
      <c r="E23" s="232">
        <f t="shared" si="1"/>
        <v>216</v>
      </c>
      <c r="F23" s="722"/>
      <c r="G23" s="239" t="s">
        <v>303</v>
      </c>
      <c r="H23" s="240">
        <v>5</v>
      </c>
      <c r="I23" s="240">
        <f t="shared" si="2"/>
        <v>40</v>
      </c>
      <c r="J23" s="241">
        <f t="shared" si="3"/>
        <v>824</v>
      </c>
      <c r="K23" s="722"/>
      <c r="L23" s="242" t="s">
        <v>303</v>
      </c>
      <c r="M23" s="243"/>
      <c r="N23" s="243">
        <f t="shared" si="4"/>
        <v>0</v>
      </c>
      <c r="O23" s="244">
        <f t="shared" si="5"/>
        <v>1184</v>
      </c>
    </row>
    <row r="24" spans="1:15" ht="21" customHeight="1">
      <c r="A24" s="721" t="s">
        <v>320</v>
      </c>
      <c r="B24" s="233" t="s">
        <v>300</v>
      </c>
      <c r="C24" s="234">
        <v>7</v>
      </c>
      <c r="D24" s="234">
        <f t="shared" si="0"/>
        <v>56</v>
      </c>
      <c r="E24" s="235">
        <f t="shared" si="1"/>
        <v>272</v>
      </c>
      <c r="F24" s="721" t="s">
        <v>321</v>
      </c>
      <c r="G24" s="233" t="s">
        <v>300</v>
      </c>
      <c r="H24" s="234"/>
      <c r="I24" s="234">
        <f t="shared" si="2"/>
        <v>0</v>
      </c>
      <c r="J24" s="235">
        <f t="shared" si="3"/>
        <v>824</v>
      </c>
      <c r="K24" s="721" t="s">
        <v>322</v>
      </c>
      <c r="L24" s="245" t="s">
        <v>300</v>
      </c>
      <c r="M24" s="246">
        <v>6</v>
      </c>
      <c r="N24" s="246">
        <f t="shared" si="4"/>
        <v>48</v>
      </c>
      <c r="O24" s="247">
        <f t="shared" si="5"/>
        <v>1232</v>
      </c>
    </row>
    <row r="25" spans="1:15" ht="21" customHeight="1">
      <c r="A25" s="722"/>
      <c r="B25" s="230" t="s">
        <v>303</v>
      </c>
      <c r="C25" s="231"/>
      <c r="D25" s="231">
        <f t="shared" si="0"/>
        <v>0</v>
      </c>
      <c r="E25" s="232">
        <f t="shared" si="1"/>
        <v>272</v>
      </c>
      <c r="F25" s="722"/>
      <c r="G25" s="242" t="s">
        <v>303</v>
      </c>
      <c r="H25" s="243"/>
      <c r="I25" s="243">
        <f t="shared" si="2"/>
        <v>0</v>
      </c>
      <c r="J25" s="244">
        <f t="shared" si="3"/>
        <v>824</v>
      </c>
      <c r="K25" s="722"/>
      <c r="L25" s="239" t="s">
        <v>303</v>
      </c>
      <c r="M25" s="240"/>
      <c r="N25" s="240">
        <f t="shared" si="4"/>
        <v>0</v>
      </c>
      <c r="O25" s="241">
        <f t="shared" si="5"/>
        <v>1232</v>
      </c>
    </row>
    <row r="26" spans="1:15" ht="21" customHeight="1">
      <c r="A26" s="721" t="s">
        <v>323</v>
      </c>
      <c r="B26" s="233" t="s">
        <v>300</v>
      </c>
      <c r="C26" s="234">
        <v>7</v>
      </c>
      <c r="D26" s="234">
        <f t="shared" si="0"/>
        <v>56</v>
      </c>
      <c r="E26" s="235">
        <f t="shared" si="1"/>
        <v>328</v>
      </c>
      <c r="F26" s="721" t="s">
        <v>324</v>
      </c>
      <c r="G26" s="245" t="s">
        <v>300</v>
      </c>
      <c r="H26" s="246">
        <v>5</v>
      </c>
      <c r="I26" s="246">
        <f t="shared" si="2"/>
        <v>40</v>
      </c>
      <c r="J26" s="247">
        <f t="shared" si="3"/>
        <v>864</v>
      </c>
      <c r="K26" s="721" t="s">
        <v>325</v>
      </c>
      <c r="L26" s="233" t="s">
        <v>300</v>
      </c>
      <c r="M26" s="234">
        <v>6</v>
      </c>
      <c r="N26" s="234">
        <f t="shared" si="4"/>
        <v>48</v>
      </c>
      <c r="O26" s="235">
        <f t="shared" si="5"/>
        <v>1280</v>
      </c>
    </row>
    <row r="27" spans="1:15" ht="21" customHeight="1">
      <c r="A27" s="722"/>
      <c r="B27" s="230" t="s">
        <v>303</v>
      </c>
      <c r="C27" s="231"/>
      <c r="D27" s="231">
        <f t="shared" si="0"/>
        <v>0</v>
      </c>
      <c r="E27" s="232">
        <f t="shared" si="1"/>
        <v>328</v>
      </c>
      <c r="F27" s="722"/>
      <c r="G27" s="239" t="s">
        <v>303</v>
      </c>
      <c r="H27" s="240">
        <v>5</v>
      </c>
      <c r="I27" s="240">
        <f t="shared" si="2"/>
        <v>40</v>
      </c>
      <c r="J27" s="241">
        <f t="shared" si="3"/>
        <v>904</v>
      </c>
      <c r="K27" s="722"/>
      <c r="L27" s="242" t="s">
        <v>303</v>
      </c>
      <c r="M27" s="243"/>
      <c r="N27" s="243">
        <f t="shared" si="4"/>
        <v>0</v>
      </c>
      <c r="O27" s="244">
        <f t="shared" si="5"/>
        <v>1280</v>
      </c>
    </row>
    <row r="28" spans="1:15" ht="21" customHeight="1">
      <c r="A28" s="721" t="s">
        <v>326</v>
      </c>
      <c r="B28" s="233" t="s">
        <v>300</v>
      </c>
      <c r="C28" s="234">
        <v>7</v>
      </c>
      <c r="D28" s="234">
        <f t="shared" si="0"/>
        <v>56</v>
      </c>
      <c r="E28" s="235">
        <f t="shared" si="1"/>
        <v>384</v>
      </c>
      <c r="F28" s="721" t="s">
        <v>327</v>
      </c>
      <c r="G28" s="233" t="s">
        <v>300</v>
      </c>
      <c r="H28" s="234">
        <v>5</v>
      </c>
      <c r="I28" s="234">
        <f t="shared" si="2"/>
        <v>40</v>
      </c>
      <c r="J28" s="235">
        <f t="shared" si="3"/>
        <v>944</v>
      </c>
      <c r="K28" s="721" t="s">
        <v>328</v>
      </c>
      <c r="L28" s="245" t="s">
        <v>300</v>
      </c>
      <c r="M28" s="246">
        <v>7</v>
      </c>
      <c r="N28" s="246">
        <f t="shared" si="4"/>
        <v>56</v>
      </c>
      <c r="O28" s="247">
        <f t="shared" si="5"/>
        <v>1336</v>
      </c>
    </row>
    <row r="29" spans="1:15" ht="21" customHeight="1">
      <c r="A29" s="722"/>
      <c r="B29" s="230" t="s">
        <v>303</v>
      </c>
      <c r="C29" s="231"/>
      <c r="D29" s="231">
        <f t="shared" si="0"/>
        <v>0</v>
      </c>
      <c r="E29" s="232">
        <f t="shared" si="1"/>
        <v>384</v>
      </c>
      <c r="F29" s="722"/>
      <c r="G29" s="242" t="s">
        <v>303</v>
      </c>
      <c r="H29" s="243"/>
      <c r="I29" s="243">
        <f t="shared" si="2"/>
        <v>0</v>
      </c>
      <c r="J29" s="244">
        <f t="shared" si="3"/>
        <v>944</v>
      </c>
      <c r="K29" s="722"/>
      <c r="L29" s="242" t="s">
        <v>303</v>
      </c>
      <c r="M29" s="243"/>
      <c r="N29" s="243">
        <f t="shared" si="4"/>
        <v>0</v>
      </c>
      <c r="O29" s="244">
        <f t="shared" si="5"/>
        <v>1336</v>
      </c>
    </row>
    <row r="30" spans="1:15" ht="21" customHeight="1">
      <c r="A30" s="721" t="s">
        <v>329</v>
      </c>
      <c r="B30" s="233" t="s">
        <v>300</v>
      </c>
      <c r="C30" s="234">
        <v>7</v>
      </c>
      <c r="D30" s="234">
        <f t="shared" si="0"/>
        <v>56</v>
      </c>
      <c r="E30" s="235">
        <f t="shared" si="1"/>
        <v>440</v>
      </c>
      <c r="F30" s="721" t="s">
        <v>330</v>
      </c>
      <c r="G30" s="245" t="s">
        <v>300</v>
      </c>
      <c r="H30" s="246">
        <v>6</v>
      </c>
      <c r="I30" s="246">
        <f t="shared" si="2"/>
        <v>48</v>
      </c>
      <c r="J30" s="247">
        <f t="shared" si="3"/>
        <v>992</v>
      </c>
      <c r="K30" s="723" t="s">
        <v>331</v>
      </c>
      <c r="L30" s="245" t="s">
        <v>300</v>
      </c>
      <c r="M30" s="246">
        <v>7</v>
      </c>
      <c r="N30" s="246">
        <f t="shared" si="4"/>
        <v>56</v>
      </c>
      <c r="O30" s="247">
        <f t="shared" si="5"/>
        <v>1392</v>
      </c>
    </row>
    <row r="31" spans="1:15" ht="21" customHeight="1">
      <c r="A31" s="722"/>
      <c r="B31" s="230" t="s">
        <v>303</v>
      </c>
      <c r="C31" s="231"/>
      <c r="D31" s="231">
        <f t="shared" si="0"/>
        <v>0</v>
      </c>
      <c r="E31" s="232">
        <f t="shared" si="1"/>
        <v>440</v>
      </c>
      <c r="F31" s="722"/>
      <c r="G31" s="242" t="s">
        <v>303</v>
      </c>
      <c r="H31" s="243"/>
      <c r="I31" s="243">
        <f t="shared" si="2"/>
        <v>0</v>
      </c>
      <c r="J31" s="244">
        <f t="shared" si="3"/>
        <v>992</v>
      </c>
      <c r="K31" s="722"/>
      <c r="L31" s="242" t="s">
        <v>303</v>
      </c>
      <c r="M31" s="243"/>
      <c r="N31" s="243">
        <f t="shared" si="4"/>
        <v>0</v>
      </c>
      <c r="O31" s="244">
        <f t="shared" si="5"/>
        <v>1392</v>
      </c>
    </row>
    <row r="32" spans="1:15" ht="21" customHeight="1">
      <c r="A32" s="723" t="s">
        <v>332</v>
      </c>
      <c r="B32" s="233" t="s">
        <v>300</v>
      </c>
      <c r="C32" s="234"/>
      <c r="D32" s="234">
        <f t="shared" si="0"/>
        <v>0</v>
      </c>
      <c r="E32" s="235">
        <f t="shared" si="1"/>
        <v>440</v>
      </c>
      <c r="F32" s="725" t="s">
        <v>346</v>
      </c>
      <c r="G32" s="726"/>
      <c r="H32" s="726"/>
      <c r="I32" s="717">
        <f>+C12+C13+C14+C15+C16+C17+C18+C19+C20+C21+C22+C23+C24+C25+C26+C27+C28+C29+C30+C31+C32+C33+H12+H13+H14+H15+H16+H17+H18+H19+H20+H21+H22+H23+H24+H25+H26+H27+H28+H29+H30+H31+M12+M13+M14+M15+M16+M17+M18+M19+M20+M21+M22+M23+M24+M25+M26+M27+M28+M29+M30+M31</f>
        <v>174</v>
      </c>
      <c r="J32" s="719" t="s">
        <v>333</v>
      </c>
      <c r="K32" s="725" t="s">
        <v>334</v>
      </c>
      <c r="L32" s="726"/>
      <c r="M32" s="726"/>
      <c r="N32" s="717">
        <f>+O31</f>
        <v>1392</v>
      </c>
      <c r="O32" s="719" t="s">
        <v>335</v>
      </c>
    </row>
    <row r="33" spans="1:15" ht="21" customHeight="1" thickBot="1">
      <c r="A33" s="724"/>
      <c r="B33" s="236" t="s">
        <v>303</v>
      </c>
      <c r="C33" s="237"/>
      <c r="D33" s="237">
        <f t="shared" si="0"/>
        <v>0</v>
      </c>
      <c r="E33" s="238">
        <f t="shared" si="1"/>
        <v>440</v>
      </c>
      <c r="F33" s="727"/>
      <c r="G33" s="728"/>
      <c r="H33" s="728"/>
      <c r="I33" s="718"/>
      <c r="J33" s="720"/>
      <c r="K33" s="727"/>
      <c r="L33" s="728"/>
      <c r="M33" s="728"/>
      <c r="N33" s="718"/>
      <c r="O33" s="720"/>
    </row>
  </sheetData>
  <mergeCells count="36">
    <mergeCell ref="A28:A29"/>
    <mergeCell ref="F28:F29"/>
    <mergeCell ref="K28:K29"/>
    <mergeCell ref="N32:N33"/>
    <mergeCell ref="O32:O33"/>
    <mergeCell ref="A30:A31"/>
    <mergeCell ref="F30:F31"/>
    <mergeCell ref="K30:K31"/>
    <mergeCell ref="A32:A33"/>
    <mergeCell ref="F32:H33"/>
    <mergeCell ref="I32:I33"/>
    <mergeCell ref="J32:J33"/>
    <mergeCell ref="K32:M33"/>
    <mergeCell ref="A24:A25"/>
    <mergeCell ref="F24:F25"/>
    <mergeCell ref="K24:K25"/>
    <mergeCell ref="A26:A27"/>
    <mergeCell ref="F26:F27"/>
    <mergeCell ref="K26:K27"/>
    <mergeCell ref="A20:A21"/>
    <mergeCell ref="F20:F21"/>
    <mergeCell ref="K20:K21"/>
    <mergeCell ref="A22:A23"/>
    <mergeCell ref="F22:F23"/>
    <mergeCell ref="K22:K23"/>
    <mergeCell ref="A16:A17"/>
    <mergeCell ref="F16:F17"/>
    <mergeCell ref="K16:K17"/>
    <mergeCell ref="A18:A19"/>
    <mergeCell ref="F18:F19"/>
    <mergeCell ref="K18:K19"/>
    <mergeCell ref="A1:B3"/>
    <mergeCell ref="K12:K13"/>
    <mergeCell ref="A14:A15"/>
    <mergeCell ref="F14:F15"/>
    <mergeCell ref="K14:K15"/>
  </mergeCells>
  <phoneticPr fontId="3"/>
  <pageMargins left="0.59055118110236227" right="0" top="0" bottom="0"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指定請求書記載方法</vt:lpstr>
      <vt:lpstr>初期入力</vt:lpstr>
      <vt:lpstr>請求データ入力</vt:lpstr>
      <vt:lpstr>指定請求書書式（施工会社用）202310改定</vt:lpstr>
      <vt:lpstr>現場稼働報告書(提出用）</vt:lpstr>
      <vt:lpstr>初期入力例</vt:lpstr>
      <vt:lpstr>請求データ入力例</vt:lpstr>
      <vt:lpstr>指定請求書入力例(施工会社用）</vt:lpstr>
      <vt:lpstr>現場稼働報告書記入例</vt:lpstr>
      <vt:lpstr>新コード表(参考資料）</vt:lpstr>
      <vt:lpstr>'指定請求書入力例(施工会社用）'!Print_Area</vt:lpstr>
      <vt:lpstr>初期入力!Print_Area</vt:lpstr>
      <vt:lpstr>請求データ入力!Print_Area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TOSHIKI　ISHII</dc:creator>
  <cp:lastModifiedBy>松尾賢</cp:lastModifiedBy>
  <cp:lastPrinted>2023-08-25T05:30:33Z</cp:lastPrinted>
  <dcterms:created xsi:type="dcterms:W3CDTF">2004-08-30T02:45:08Z</dcterms:created>
  <dcterms:modified xsi:type="dcterms:W3CDTF">2023-08-25T05:32:11Z</dcterms:modified>
</cp:coreProperties>
</file>