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00777\Desktop\"/>
    </mc:Choice>
  </mc:AlternateContent>
  <xr:revisionPtr revIDLastSave="0" documentId="13_ncr:1_{810DD644-1A3D-4578-B928-E309091ACC8D}" xr6:coauthVersionLast="47" xr6:coauthVersionMax="47" xr10:uidLastSave="{00000000-0000-0000-0000-000000000000}"/>
  <bookViews>
    <workbookView xWindow="-120" yWindow="-120" windowWidth="29040" windowHeight="15840" tabRatio="889" activeTab="2" xr2:uid="{00000000-000D-0000-FFFF-FFFF00000000}"/>
  </bookViews>
  <sheets>
    <sheet name="指定請求書記載方法" sheetId="12" r:id="rId1"/>
    <sheet name="初期入力" sheetId="1" r:id="rId2"/>
    <sheet name="請求データ入力" sheetId="2" r:id="rId3"/>
    <sheet name="指定請求書様式(リース・物品納入会社用）202308改定" sheetId="3" r:id="rId4"/>
    <sheet name="初期入力例" sheetId="13" r:id="rId5"/>
    <sheet name="請求データ入力(例" sheetId="14" r:id="rId6"/>
    <sheet name="請求書入力例(リース・物品納入会社用）" sheetId="15" r:id="rId7"/>
    <sheet name="支払コード説明書" sheetId="7" state="hidden" r:id="rId8"/>
  </sheets>
  <definedNames>
    <definedName name="__123Graph_A" localSheetId="0" hidden="1">#REF!</definedName>
    <definedName name="__123Graph_A" hidden="1">#REF!</definedName>
    <definedName name="__123Graph_B" localSheetId="0" hidden="1">#REF!</definedName>
    <definedName name="__123Graph_B" hidden="1">#REF!</definedName>
    <definedName name="__123Graph_X" localSheetId="0" hidden="1">#REF!</definedName>
    <definedName name="__123Graph_X" hidden="1">#REF!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_xlnm._FilterDatabase" localSheetId="3" hidden="1">'指定請求書様式(リース・物品納入会社用）202308改定'!$B$46:$S$60</definedName>
    <definedName name="_xlnm._FilterDatabase" localSheetId="6" hidden="1">'請求書入力例(リース・物品納入会社用）'!$B$46:$S$60</definedName>
    <definedName name="\a" localSheetId="0">#REF!</definedName>
    <definedName name="\a">#REF!</definedName>
    <definedName name="\A1" localSheetId="0">#REF!</definedName>
    <definedName name="\A1">#REF!</definedName>
    <definedName name="\AA" localSheetId="0">#REF!</definedName>
    <definedName name="\AA">#REF!</definedName>
    <definedName name="\AA1" localSheetId="0">#REF!</definedName>
    <definedName name="\AA1">#REF!</definedName>
    <definedName name="\AA2" localSheetId="0">#REF!</definedName>
    <definedName name="\AA2">#REF!</definedName>
    <definedName name="\AA3" localSheetId="0">#REF!</definedName>
    <definedName name="\AA3">#REF!</definedName>
    <definedName name="\AA4" localSheetId="0">#REF!</definedName>
    <definedName name="\AA4">#REF!</definedName>
    <definedName name="\AA5" localSheetId="0">#REF!</definedName>
    <definedName name="\AA5">#REF!</definedName>
    <definedName name="\AA6" localSheetId="0">#REF!</definedName>
    <definedName name="\AA6">#REF!</definedName>
    <definedName name="\AA7" localSheetId="0">#REF!</definedName>
    <definedName name="\AA7">#REF!</definedName>
    <definedName name="\AA8" localSheetId="0">#REF!</definedName>
    <definedName name="\AA8">#REF!</definedName>
    <definedName name="\AA9" localSheetId="0">#REF!</definedName>
    <definedName name="\AA9">#REF!</definedName>
    <definedName name="\AAA" localSheetId="0">#REF!</definedName>
    <definedName name="\AAA">#REF!</definedName>
    <definedName name="\b" localSheetId="0">#REF!</definedName>
    <definedName name="\b">#REF!</definedName>
    <definedName name="\BBB" localSheetId="0">#REF!</definedName>
    <definedName name="\BBB">#REF!</definedName>
    <definedName name="\c">#REF!</definedName>
    <definedName name="\d" localSheetId="0">#REF!</definedName>
    <definedName name="\d">#REF!</definedName>
    <definedName name="\e">#REF!</definedName>
    <definedName name="\f" localSheetId="0">#REF!</definedName>
    <definedName name="\f">#REF!</definedName>
    <definedName name="\G1" localSheetId="0">#REF!</definedName>
    <definedName name="\G1">#REF!</definedName>
    <definedName name="\G10" localSheetId="0">#REF!</definedName>
    <definedName name="\G10">#REF!</definedName>
    <definedName name="\G2" localSheetId="0">#REF!</definedName>
    <definedName name="\G2">#REF!</definedName>
    <definedName name="\G20" localSheetId="0">#REF!</definedName>
    <definedName name="\G20">#REF!</definedName>
    <definedName name="\G3" localSheetId="0">#REF!</definedName>
    <definedName name="\G3">#REF!</definedName>
    <definedName name="\G30" localSheetId="0">#REF!</definedName>
    <definedName name="\G30">#REF!</definedName>
    <definedName name="\G4" localSheetId="0">#REF!</definedName>
    <definedName name="\G4">#REF!</definedName>
    <definedName name="\G40" localSheetId="0">#REF!</definedName>
    <definedName name="\G40">#REF!</definedName>
    <definedName name="\G5" localSheetId="0">#REF!</definedName>
    <definedName name="\G5">#REF!</definedName>
    <definedName name="\G50" localSheetId="0">#REF!</definedName>
    <definedName name="\G50">#REF!</definedName>
    <definedName name="\G6" localSheetId="0">#REF!</definedName>
    <definedName name="\G6">#REF!</definedName>
    <definedName name="\G60" localSheetId="0">#REF!</definedName>
    <definedName name="\G60">#REF!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#REF!</definedName>
    <definedName name="\n" localSheetId="0">#REF!</definedName>
    <definedName name="\n">#REF!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#REF!</definedName>
    <definedName name="ＪＭＭマシン" localSheetId="0">#REF!</definedName>
    <definedName name="ＪＭＭマシン">#REF!</definedName>
    <definedName name="ｍ">#REF!</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1">初期入力!$A$2:$K$37</definedName>
    <definedName name="_xlnm.Print_Area" localSheetId="2">請求データ入力!$A$2:$P$41</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#REF!</definedName>
    <definedName name="引抜時間１">#REF!</definedName>
    <definedName name="引抜時間２">#REF!</definedName>
    <definedName name="営業担当">#REF!</definedName>
    <definedName name="下部定１">#REF!</definedName>
    <definedName name="下部定２">#REF!</definedName>
    <definedName name="下部定位置１">#REF!</definedName>
    <definedName name="荷姿">#REF!</definedName>
    <definedName name="拡張子">#REF!</definedName>
    <definedName name="貫入時間１">#REF!</definedName>
    <definedName name="貫入時間２">#REF!</definedName>
    <definedName name="協力業者">#REF!</definedName>
    <definedName name="形状">#REF!</definedName>
    <definedName name="月">#REF!</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#REF!</definedName>
    <definedName name="工事担当者">#REF!</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#REF!</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#REF!</definedName>
    <definedName name="材料">#REF!</definedName>
    <definedName name="材料２">#REF!</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#REF!</definedName>
    <definedName name="使用単位２">#REF!</definedName>
    <definedName name="支店">#REF!</definedName>
    <definedName name="実行予算書" localSheetId="0">#REF!</definedName>
    <definedName name="実行予算書">#REF!</definedName>
    <definedName name="上部定１">#REF!</definedName>
    <definedName name="上部定2">#REF!</definedName>
    <definedName name="水セメント比">#REF!</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#REF!</definedName>
    <definedName name="単価入力">#REF!</definedName>
    <definedName name="単価表" localSheetId="0">#REF!</definedName>
    <definedName name="単価表">#REF!</definedName>
    <definedName name="注入機材" localSheetId="0">#REF!</definedName>
    <definedName name="注入機材">#REF!</definedName>
    <definedName name="注入材">#REF!</definedName>
    <definedName name="泥上車" localSheetId="0">#REF!</definedName>
    <definedName name="泥上車">#REF!</definedName>
    <definedName name="土質">#REF!</definedName>
    <definedName name="灯光機" localSheetId="0">#REF!</definedName>
    <definedName name="灯光機">#REF!</definedName>
    <definedName name="特許料">#REF!</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#REF!</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#REF!</definedName>
    <definedName name="流量計" localSheetId="0">#REF!</definedName>
    <definedName name="流量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3" l="1"/>
  <c r="F85" i="3"/>
  <c r="F84" i="3"/>
  <c r="F83" i="3"/>
  <c r="F82" i="3"/>
  <c r="F80" i="3"/>
  <c r="D80" i="3"/>
  <c r="B80" i="3"/>
  <c r="H85" i="3"/>
  <c r="H84" i="3"/>
  <c r="H83" i="3"/>
  <c r="H82" i="3"/>
  <c r="H81" i="3"/>
  <c r="H80" i="3"/>
  <c r="H55" i="3"/>
  <c r="H54" i="3"/>
  <c r="H53" i="3"/>
  <c r="H51" i="3"/>
  <c r="H52" i="3"/>
  <c r="H50" i="3"/>
  <c r="G38" i="14"/>
  <c r="M59" i="15"/>
  <c r="R17" i="15"/>
  <c r="D30" i="14"/>
  <c r="K55" i="3"/>
  <c r="K54" i="3"/>
  <c r="K53" i="3"/>
  <c r="K52" i="3"/>
  <c r="K51" i="3"/>
  <c r="K50" i="3"/>
  <c r="J55" i="3"/>
  <c r="J54" i="3"/>
  <c r="J53" i="3"/>
  <c r="J52" i="3"/>
  <c r="J51" i="3"/>
  <c r="J50" i="3"/>
  <c r="C37" i="2"/>
  <c r="G37" i="2" s="1"/>
  <c r="Q3" i="3"/>
  <c r="Q63" i="3" s="1"/>
  <c r="B8" i="3"/>
  <c r="J17" i="3"/>
  <c r="J77" i="3" s="1"/>
  <c r="P88" i="3"/>
  <c r="J88" i="3"/>
  <c r="Q58" i="3"/>
  <c r="J58" i="3"/>
  <c r="Q28" i="3"/>
  <c r="J28" i="3"/>
  <c r="S25" i="3"/>
  <c r="S85" i="3" s="1"/>
  <c r="S24" i="3"/>
  <c r="S54" i="3" s="1"/>
  <c r="S23" i="3"/>
  <c r="S83" i="3" s="1"/>
  <c r="S22" i="3"/>
  <c r="S52" i="3" s="1"/>
  <c r="S21" i="3"/>
  <c r="S81" i="3" s="1"/>
  <c r="S20" i="3"/>
  <c r="S80" i="3" s="1"/>
  <c r="J2" i="3"/>
  <c r="K2" i="3"/>
  <c r="R2" i="3"/>
  <c r="O5" i="3"/>
  <c r="Q5" i="3"/>
  <c r="C6" i="3"/>
  <c r="C66" i="3" s="1"/>
  <c r="C36" i="3"/>
  <c r="O6" i="3"/>
  <c r="B7" i="3"/>
  <c r="O7" i="3"/>
  <c r="O8" i="3"/>
  <c r="O9" i="3"/>
  <c r="O10" i="3"/>
  <c r="O11" i="3"/>
  <c r="R11" i="3"/>
  <c r="D12" i="3"/>
  <c r="D42" i="3"/>
  <c r="D72" i="3" s="1"/>
  <c r="O12" i="3"/>
  <c r="R12" i="3"/>
  <c r="D13" i="3"/>
  <c r="D43" i="3" s="1"/>
  <c r="O13" i="3"/>
  <c r="O14" i="3"/>
  <c r="R14" i="3"/>
  <c r="J20" i="3"/>
  <c r="K20" i="3"/>
  <c r="J21" i="3"/>
  <c r="K21" i="3"/>
  <c r="J22" i="3"/>
  <c r="K22" i="3"/>
  <c r="J23" i="3"/>
  <c r="K23" i="3"/>
  <c r="J24" i="3"/>
  <c r="K24" i="3"/>
  <c r="J25" i="3"/>
  <c r="K25" i="3"/>
  <c r="P26" i="3"/>
  <c r="J27" i="3"/>
  <c r="P29" i="3"/>
  <c r="M30" i="3"/>
  <c r="J32" i="3"/>
  <c r="K32" i="3"/>
  <c r="R32" i="3"/>
  <c r="O35" i="3"/>
  <c r="Q35" i="3"/>
  <c r="O36" i="3"/>
  <c r="B37" i="3"/>
  <c r="B67" i="3" s="1"/>
  <c r="O37" i="3"/>
  <c r="B38" i="3"/>
  <c r="O38" i="3"/>
  <c r="O39" i="3"/>
  <c r="O40" i="3"/>
  <c r="O41" i="3"/>
  <c r="R41" i="3"/>
  <c r="O42" i="3"/>
  <c r="R42" i="3"/>
  <c r="O43" i="3"/>
  <c r="O44" i="3"/>
  <c r="R44" i="3"/>
  <c r="P54" i="3"/>
  <c r="P55" i="3"/>
  <c r="P56" i="3"/>
  <c r="J57" i="3"/>
  <c r="P59" i="3"/>
  <c r="M60" i="3"/>
  <c r="J62" i="3"/>
  <c r="K62" i="3"/>
  <c r="R62" i="3"/>
  <c r="O65" i="3"/>
  <c r="Q65" i="3"/>
  <c r="O66" i="3"/>
  <c r="O67" i="3"/>
  <c r="B68" i="3"/>
  <c r="O68" i="3"/>
  <c r="O69" i="3"/>
  <c r="O70" i="3"/>
  <c r="O71" i="3"/>
  <c r="R71" i="3"/>
  <c r="O72" i="3"/>
  <c r="R72" i="3"/>
  <c r="D73" i="3"/>
  <c r="O73" i="3"/>
  <c r="O74" i="3"/>
  <c r="R74" i="3"/>
  <c r="J80" i="3"/>
  <c r="K80" i="3"/>
  <c r="B81" i="3"/>
  <c r="D81" i="3"/>
  <c r="J81" i="3"/>
  <c r="K81" i="3"/>
  <c r="B82" i="3"/>
  <c r="D82" i="3"/>
  <c r="J82" i="3"/>
  <c r="K82" i="3"/>
  <c r="B83" i="3"/>
  <c r="D83" i="3"/>
  <c r="J83" i="3"/>
  <c r="K83" i="3"/>
  <c r="B84" i="3"/>
  <c r="D84" i="3"/>
  <c r="J84" i="3"/>
  <c r="K84" i="3"/>
  <c r="P84" i="3"/>
  <c r="B85" i="3"/>
  <c r="D85" i="3"/>
  <c r="J85" i="3"/>
  <c r="K85" i="3"/>
  <c r="P85" i="3"/>
  <c r="P86" i="3"/>
  <c r="J87" i="3"/>
  <c r="P89" i="3"/>
  <c r="M90" i="3"/>
  <c r="D21" i="2"/>
  <c r="D22" i="2"/>
  <c r="M21" i="3" s="1"/>
  <c r="M51" i="3" s="1"/>
  <c r="M81" i="3"/>
  <c r="D23" i="2"/>
  <c r="D24" i="2"/>
  <c r="M23" i="3" s="1"/>
  <c r="M53" i="3" s="1"/>
  <c r="D25" i="2"/>
  <c r="P24" i="3" s="1"/>
  <c r="D26" i="2"/>
  <c r="P25" i="3"/>
  <c r="E37" i="2"/>
  <c r="F37" i="2"/>
  <c r="P87" i="3"/>
  <c r="Q57" i="3"/>
  <c r="Q27" i="3"/>
  <c r="M25" i="3"/>
  <c r="M55" i="3" s="1"/>
  <c r="C36" i="2"/>
  <c r="D36" i="2" s="1"/>
  <c r="P23" i="3"/>
  <c r="P53" i="3" s="1"/>
  <c r="P83" i="3" s="1"/>
  <c r="C35" i="2"/>
  <c r="S53" i="3"/>
  <c r="M84" i="3"/>
  <c r="M85" i="3"/>
  <c r="M83" i="3"/>
  <c r="M24" i="3"/>
  <c r="M54" i="3" s="1"/>
  <c r="S55" i="3"/>
  <c r="M82" i="3"/>
  <c r="P22" i="3"/>
  <c r="P52" i="3" s="1"/>
  <c r="P82" i="3" s="1"/>
  <c r="M22" i="3"/>
  <c r="M52" i="3" s="1"/>
  <c r="P21" i="3" l="1"/>
  <c r="P51" i="3" s="1"/>
  <c r="P81" i="3" s="1"/>
  <c r="S50" i="3"/>
  <c r="M20" i="3"/>
  <c r="M50" i="3" s="1"/>
  <c r="D27" i="2"/>
  <c r="M26" i="3" s="1"/>
  <c r="M56" i="3" s="1"/>
  <c r="P20" i="3"/>
  <c r="P50" i="3" s="1"/>
  <c r="P80" i="3" s="1"/>
  <c r="Q33" i="3"/>
  <c r="D29" i="2"/>
  <c r="E36" i="2"/>
  <c r="F36" i="2" s="1"/>
  <c r="D35" i="2"/>
  <c r="C38" i="2"/>
  <c r="M80" i="3"/>
  <c r="S82" i="3"/>
  <c r="G36" i="2"/>
  <c r="S51" i="3"/>
  <c r="J47" i="3"/>
  <c r="S84" i="3"/>
  <c r="M86" i="3" l="1"/>
  <c r="M17" i="3"/>
  <c r="E35" i="2"/>
  <c r="F35" i="2" s="1"/>
  <c r="D28" i="2"/>
  <c r="D38" i="2"/>
  <c r="P17" i="3" s="1"/>
  <c r="G35" i="2"/>
  <c r="M88" i="3"/>
  <c r="M28" i="3"/>
  <c r="M58" i="3" s="1"/>
  <c r="M47" i="3" l="1"/>
  <c r="M77" i="3"/>
  <c r="G38" i="2"/>
  <c r="M27" i="3"/>
  <c r="M57" i="3" s="1"/>
  <c r="M87" i="3"/>
  <c r="D30" i="2"/>
  <c r="P47" i="3"/>
  <c r="P77" i="3"/>
  <c r="R17" i="3" l="1"/>
  <c r="R47" i="3" s="1"/>
  <c r="M29" i="3"/>
  <c r="M59" i="3" s="1"/>
  <c r="M89" i="3"/>
  <c r="R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松尾賢</author>
    <author>00438</author>
  </authors>
  <commentList>
    <comment ref="C8" authorId="0" shapeId="0" xr:uid="{00000000-0006-0000-0200-000001000000}">
      <text>
        <r>
          <rPr>
            <b/>
            <sz val="9"/>
            <color indexed="81"/>
            <rFont val="MS P ゴシック"/>
            <family val="3"/>
            <charset val="128"/>
          </rPr>
          <t>工事番号を入力する場合は弊社担当者へお問合せ下さい</t>
        </r>
      </text>
    </comment>
    <comment ref="C14" authorId="0" shapeId="0" xr:uid="{00000000-0006-0000-0200-000002000000}">
      <text>
        <r>
          <rPr>
            <b/>
            <sz val="9"/>
            <color indexed="81"/>
            <rFont val="MS P ゴシック"/>
            <family val="3"/>
            <charset val="128"/>
          </rPr>
          <t>請求NO（入力は任意）</t>
        </r>
      </text>
    </comment>
    <comment ref="P21" authorId="1" shapeId="0" xr:uid="{00000000-0006-0000-0200-000003000000}">
      <text>
        <r>
          <rPr>
            <b/>
            <sz val="9"/>
            <color indexed="81"/>
            <rFont val="ＭＳ Ｐゴシック"/>
            <family val="3"/>
            <charset val="128"/>
          </rPr>
          <t>税区分に10％、8％、対象外のいずれかを選択して下さい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松尾賢</author>
    <author>00438</author>
  </authors>
  <commentList>
    <comment ref="C8" authorId="0" shapeId="0" xr:uid="{00000000-0006-0000-0500-000001000000}">
      <text>
        <r>
          <rPr>
            <b/>
            <sz val="9"/>
            <color indexed="81"/>
            <rFont val="MS P ゴシック"/>
            <family val="3"/>
            <charset val="128"/>
          </rPr>
          <t>工事番号を入力する場合は弊社担当者へお問合せ下さい</t>
        </r>
      </text>
    </comment>
    <comment ref="C14" authorId="0" shapeId="0" xr:uid="{00000000-0006-0000-0500-000002000000}">
      <text>
        <r>
          <rPr>
            <b/>
            <sz val="9"/>
            <color indexed="81"/>
            <rFont val="MS P ゴシック"/>
            <family val="3"/>
            <charset val="128"/>
          </rPr>
          <t>請求NO（入力は任意）</t>
        </r>
      </text>
    </comment>
    <comment ref="P21" authorId="1" shapeId="0" xr:uid="{00000000-0006-0000-0500-000003000000}">
      <text>
        <r>
          <rPr>
            <b/>
            <sz val="9"/>
            <color indexed="81"/>
            <rFont val="ＭＳ Ｐゴシック"/>
            <family val="3"/>
            <charset val="128"/>
          </rPr>
          <t>税区分に10％、8％、対象外のいずれかを選択して下さい</t>
        </r>
      </text>
    </comment>
  </commentList>
</comments>
</file>

<file path=xl/sharedStrings.xml><?xml version="1.0" encoding="utf-8"?>
<sst xmlns="http://schemas.openxmlformats.org/spreadsheetml/2006/main" count="874" uniqueCount="409">
  <si>
    <t>年</t>
    <rPh sb="0" eb="1">
      <t>ネン</t>
    </rPh>
    <phoneticPr fontId="2"/>
  </si>
  <si>
    <t>月</t>
    <rPh sb="0" eb="1">
      <t>ツキ</t>
    </rPh>
    <phoneticPr fontId="2"/>
  </si>
  <si>
    <t>請求年月日</t>
    <rPh sb="0" eb="2">
      <t>セイキュウ</t>
    </rPh>
    <rPh sb="2" eb="3">
      <t>ネン</t>
    </rPh>
    <rPh sb="3" eb="5">
      <t>ツキヒ</t>
    </rPh>
    <phoneticPr fontId="2"/>
  </si>
  <si>
    <t>日</t>
    <rPh sb="0" eb="1">
      <t>ヒ</t>
    </rPh>
    <phoneticPr fontId="2"/>
  </si>
  <si>
    <t>住所</t>
    <rPh sb="0" eb="2">
      <t>ジュウショ</t>
    </rPh>
    <phoneticPr fontId="2"/>
  </si>
  <si>
    <t>名称</t>
    <rPh sb="0" eb="2">
      <t>メイショウ</t>
    </rPh>
    <phoneticPr fontId="2"/>
  </si>
  <si>
    <t>数量</t>
    <rPh sb="0" eb="2">
      <t>スウリョウ</t>
    </rPh>
    <phoneticPr fontId="2"/>
  </si>
  <si>
    <t>単価</t>
    <rPh sb="0" eb="2">
      <t>タンカ</t>
    </rPh>
    <phoneticPr fontId="2"/>
  </si>
  <si>
    <t>請求金額（貸方）</t>
  </si>
  <si>
    <t>摘要</t>
    <rPh sb="0" eb="2">
      <t>テキヨウ</t>
    </rPh>
    <phoneticPr fontId="2"/>
  </si>
  <si>
    <t>小計</t>
    <rPh sb="0" eb="2">
      <t>ショウケイ</t>
    </rPh>
    <phoneticPr fontId="2"/>
  </si>
  <si>
    <t>消費税</t>
    <rPh sb="0" eb="2">
      <t>ショウヒ</t>
    </rPh>
    <rPh sb="2" eb="3">
      <t>ゼイ</t>
    </rPh>
    <phoneticPr fontId="2"/>
  </si>
  <si>
    <t>合計</t>
    <rPh sb="0" eb="2">
      <t>ゴウケイ</t>
    </rPh>
    <phoneticPr fontId="2"/>
  </si>
  <si>
    <t>備考</t>
    <rPh sb="0" eb="2">
      <t>ビコウ</t>
    </rPh>
    <phoneticPr fontId="2"/>
  </si>
  <si>
    <t>請求データ入力</t>
    <rPh sb="0" eb="2">
      <t>セイキュウ</t>
    </rPh>
    <rPh sb="5" eb="7">
      <t>ニュウリョク</t>
    </rPh>
    <phoneticPr fontId="2"/>
  </si>
  <si>
    <t>①（貴社控）</t>
    <rPh sb="2" eb="4">
      <t>キシャ</t>
    </rPh>
    <rPh sb="4" eb="5">
      <t>ヒカ</t>
    </rPh>
    <phoneticPr fontId="2"/>
  </si>
  <si>
    <t>小野田ケミコ株式会社</t>
  </si>
  <si>
    <t>御中</t>
    <rPh sb="0" eb="2">
      <t>オンチュウ</t>
    </rPh>
    <phoneticPr fontId="2"/>
  </si>
  <si>
    <t>〒</t>
    <phoneticPr fontId="2"/>
  </si>
  <si>
    <t>－</t>
    <phoneticPr fontId="2"/>
  </si>
  <si>
    <t>フリガナ</t>
    <phoneticPr fontId="2"/>
  </si>
  <si>
    <t>ＴＥＬ</t>
    <phoneticPr fontId="2" type="Hiragana" alignment="distributed"/>
  </si>
  <si>
    <t>振込銀行</t>
    <rPh sb="0" eb="1">
      <t>ふ</t>
    </rPh>
    <rPh sb="1" eb="2">
      <t>こ</t>
    </rPh>
    <rPh sb="2" eb="4">
      <t>ぎんこう</t>
    </rPh>
    <phoneticPr fontId="2" type="Hiragana" alignment="distributed"/>
  </si>
  <si>
    <t>銀行</t>
    <rPh sb="0" eb="2">
      <t>ぎんこう</t>
    </rPh>
    <phoneticPr fontId="2" type="Hiragana" alignment="distributed"/>
  </si>
  <si>
    <t>支店</t>
    <rPh sb="0" eb="2">
      <t>してん</t>
    </rPh>
    <phoneticPr fontId="2" type="Hiragana" alignment="distributed"/>
  </si>
  <si>
    <t>口座名義</t>
    <rPh sb="0" eb="2">
      <t>こうざ</t>
    </rPh>
    <rPh sb="2" eb="4">
      <t>めいぎ</t>
    </rPh>
    <phoneticPr fontId="2" type="Hiragana" alignment="distributed"/>
  </si>
  <si>
    <t>（口座番号</t>
    <rPh sb="1" eb="3">
      <t>こうざ</t>
    </rPh>
    <rPh sb="3" eb="5">
      <t>ばんごう</t>
    </rPh>
    <phoneticPr fontId="2" type="Hiragana" alignment="distributed"/>
  </si>
  <si>
    <t>内訳書枚数</t>
    <rPh sb="0" eb="3">
      <t>ウチワケショ</t>
    </rPh>
    <rPh sb="3" eb="5">
      <t>マイスウ</t>
    </rPh>
    <phoneticPr fontId="2"/>
  </si>
  <si>
    <t>枚</t>
    <rPh sb="0" eb="1">
      <t>マイ</t>
    </rPh>
    <phoneticPr fontId="2"/>
  </si>
  <si>
    <t>下記の通りご請求いたします。</t>
    <rPh sb="0" eb="2">
      <t>かき</t>
    </rPh>
    <rPh sb="3" eb="4">
      <t>とお</t>
    </rPh>
    <rPh sb="6" eb="8">
      <t>せいきゅう</t>
    </rPh>
    <phoneticPr fontId="2" type="Hiragana" alignment="distributed"/>
  </si>
  <si>
    <t>別紙内訳書</t>
    <rPh sb="0" eb="2">
      <t>べっし</t>
    </rPh>
    <rPh sb="2" eb="5">
      <t>うちわけしょ</t>
    </rPh>
    <phoneticPr fontId="2" type="Hiragana" alignment="distributed"/>
  </si>
  <si>
    <t>枚</t>
    <rPh sb="0" eb="1">
      <t>まい</t>
    </rPh>
    <phoneticPr fontId="2" type="Hiragana" alignment="distributed"/>
  </si>
  <si>
    <t>取引先コード</t>
    <rPh sb="0" eb="3">
      <t>とりひきさき</t>
    </rPh>
    <phoneticPr fontId="2" type="Hiragana" alignment="distributed"/>
  </si>
  <si>
    <t>　</t>
    <phoneticPr fontId="2"/>
  </si>
  <si>
    <t>負担</t>
    <rPh sb="0" eb="2">
      <t>ふたん</t>
    </rPh>
    <phoneticPr fontId="2" type="Hiragana" alignment="distributed"/>
  </si>
  <si>
    <t>科目</t>
    <rPh sb="0" eb="2">
      <t>かもく</t>
    </rPh>
    <phoneticPr fontId="2" type="Hiragana" alignment="distributed"/>
  </si>
  <si>
    <t>項目</t>
    <rPh sb="0" eb="2">
      <t>こうもく</t>
    </rPh>
    <phoneticPr fontId="2" type="Hiragana" alignment="distributed"/>
  </si>
  <si>
    <t>工号</t>
    <rPh sb="0" eb="1">
      <t>こう</t>
    </rPh>
    <rPh sb="1" eb="2">
      <t>ごう</t>
    </rPh>
    <phoneticPr fontId="2" type="Hiragana" alignment="distributed"/>
  </si>
  <si>
    <t>工事原価</t>
    <rPh sb="0" eb="2">
      <t>こうじ</t>
    </rPh>
    <rPh sb="2" eb="4">
      <t>げんか</t>
    </rPh>
    <phoneticPr fontId="2" type="Hiragana" alignment="distributed"/>
  </si>
  <si>
    <t>請 求 書 （</t>
    <rPh sb="0" eb="1">
      <t>ショウ</t>
    </rPh>
    <rPh sb="2" eb="3">
      <t>モトム</t>
    </rPh>
    <rPh sb="4" eb="5">
      <t>ショ</t>
    </rPh>
    <phoneticPr fontId="2"/>
  </si>
  <si>
    <t>支払承認印</t>
    <rPh sb="0" eb="1">
      <t>ささ</t>
    </rPh>
    <rPh sb="1" eb="2">
      <t>ふつ</t>
    </rPh>
    <rPh sb="2" eb="4">
      <t>しょうにん</t>
    </rPh>
    <rPh sb="4" eb="5">
      <t>じるし</t>
    </rPh>
    <phoneticPr fontId="2" type="Hiragana" alignment="distributed"/>
  </si>
  <si>
    <t>月分 ）</t>
    <rPh sb="0" eb="1">
      <t>ツキ</t>
    </rPh>
    <rPh sb="1" eb="2">
      <t>ブン</t>
    </rPh>
    <phoneticPr fontId="2"/>
  </si>
  <si>
    <t>現場データ入力</t>
    <rPh sb="0" eb="2">
      <t>ゲンバ</t>
    </rPh>
    <rPh sb="5" eb="7">
      <t>ニュウリョク</t>
    </rPh>
    <phoneticPr fontId="2"/>
  </si>
  <si>
    <t>②（経理部提出用）</t>
    <rPh sb="2" eb="5">
      <t>ケイリブ</t>
    </rPh>
    <rPh sb="5" eb="7">
      <t>テイシュツ</t>
    </rPh>
    <rPh sb="7" eb="8">
      <t>ヨウ</t>
    </rPh>
    <phoneticPr fontId="2"/>
  </si>
  <si>
    <t>③（工事部用）</t>
    <rPh sb="2" eb="4">
      <t>コウジ</t>
    </rPh>
    <rPh sb="4" eb="5">
      <t>ブ</t>
    </rPh>
    <rPh sb="5" eb="6">
      <t>ヨウ</t>
    </rPh>
    <phoneticPr fontId="2"/>
  </si>
  <si>
    <t>※</t>
    <phoneticPr fontId="2" type="Hiragana" alignment="distributed"/>
  </si>
  <si>
    <t>注意事項</t>
    <rPh sb="0" eb="2">
      <t>ちゅうい</t>
    </rPh>
    <rPh sb="2" eb="4">
      <t>じこう</t>
    </rPh>
    <phoneticPr fontId="2" type="Hiragana" alignment="distributed"/>
  </si>
  <si>
    <t>宛に提出して下さい。</t>
    <rPh sb="0" eb="1">
      <t>あて</t>
    </rPh>
    <rPh sb="2" eb="4">
      <t>ていしゅつ</t>
    </rPh>
    <rPh sb="6" eb="7">
      <t>くだ</t>
    </rPh>
    <phoneticPr fontId="2" type="Hiragana" alignment="distributed"/>
  </si>
  <si>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2"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</si>
  <si>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2"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</si>
  <si>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2" type="Hiragana" alignment="distributed"/>
  </si>
  <si>
    <t>JMM工法の足場仮設等,機材搬入および</t>
  </si>
  <si>
    <t>費　　目</t>
    <rPh sb="0" eb="4">
      <t>ヒモク</t>
    </rPh>
    <phoneticPr fontId="11"/>
  </si>
  <si>
    <t>コード</t>
    <phoneticPr fontId="11"/>
  </si>
  <si>
    <t>対　　象　　内　　容</t>
    <rPh sb="0" eb="4">
      <t>タイショウ</t>
    </rPh>
    <rPh sb="6" eb="10">
      <t>ナイヨウ</t>
    </rPh>
    <phoneticPr fontId="11"/>
  </si>
  <si>
    <t>記　　　　　事</t>
    <rPh sb="0" eb="7">
      <t>キジ</t>
    </rPh>
    <phoneticPr fontId="11"/>
  </si>
  <si>
    <t>材　料　費</t>
    <rPh sb="0" eb="5">
      <t>ザイリョウヒ</t>
    </rPh>
    <phoneticPr fontId="11"/>
  </si>
  <si>
    <t>材料費</t>
    <rPh sb="0" eb="3">
      <t>ザイリョウヒ</t>
    </rPh>
    <phoneticPr fontId="11"/>
  </si>
  <si>
    <t>111-00</t>
    <phoneticPr fontId="11"/>
  </si>
  <si>
    <t>主材料費</t>
    <rPh sb="0" eb="1">
      <t>シュ</t>
    </rPh>
    <rPh sb="1" eb="4">
      <t>ザイリョウヒ</t>
    </rPh>
    <phoneticPr fontId="11"/>
  </si>
  <si>
    <t>石灰系　C-100,C-130,C-150</t>
    <rPh sb="0" eb="2">
      <t>セッカイ</t>
    </rPh>
    <rPh sb="2" eb="3">
      <t>ケイ</t>
    </rPh>
    <phoneticPr fontId="11"/>
  </si>
  <si>
    <t>出荷諸掛等含む</t>
    <rPh sb="0" eb="2">
      <t>シュッカ</t>
    </rPh>
    <rPh sb="2" eb="3">
      <t>ショ</t>
    </rPh>
    <rPh sb="3" eb="4">
      <t>カ</t>
    </rPh>
    <rPh sb="4" eb="5">
      <t>トウ</t>
    </rPh>
    <rPh sb="5" eb="6">
      <t>フク</t>
    </rPh>
    <phoneticPr fontId="11"/>
  </si>
  <si>
    <t>ｾﾒﾝﾄ系　ｼﾞｵﾗｲﾄ10,20,C-201,C-215,</t>
    <rPh sb="4" eb="5">
      <t>ケイ</t>
    </rPh>
    <phoneticPr fontId="11"/>
  </si>
  <si>
    <t>　　　　C-218,C-301,NPC,高炉,早強</t>
    <rPh sb="20" eb="22">
      <t>コウロ</t>
    </rPh>
    <rPh sb="23" eb="24">
      <t>ソウ</t>
    </rPh>
    <rPh sb="24" eb="25">
      <t>キョウ</t>
    </rPh>
    <phoneticPr fontId="11"/>
  </si>
  <si>
    <t>固化材他社品,薬注用主材(水ガラス)他</t>
    <rPh sb="0" eb="2">
      <t>コカ</t>
    </rPh>
    <rPh sb="2" eb="3">
      <t>ザイ</t>
    </rPh>
    <rPh sb="3" eb="5">
      <t>タシャ</t>
    </rPh>
    <rPh sb="5" eb="6">
      <t>ヒン</t>
    </rPh>
    <rPh sb="7" eb="8">
      <t>ヤク</t>
    </rPh>
    <rPh sb="8" eb="9">
      <t>チュウ</t>
    </rPh>
    <rPh sb="9" eb="10">
      <t>ヨウ</t>
    </rPh>
    <rPh sb="10" eb="11">
      <t>シュ</t>
    </rPh>
    <rPh sb="11" eb="12">
      <t>ザイリョウヒ</t>
    </rPh>
    <rPh sb="13" eb="14">
      <t>ミズ</t>
    </rPh>
    <rPh sb="18" eb="19">
      <t>ホカ</t>
    </rPh>
    <phoneticPr fontId="11"/>
  </si>
  <si>
    <t>112-00</t>
    <phoneticPr fontId="11"/>
  </si>
  <si>
    <t>副材料費</t>
    <rPh sb="0" eb="1">
      <t>フク</t>
    </rPh>
    <rPh sb="1" eb="4">
      <t>ザイリョウヒ</t>
    </rPh>
    <phoneticPr fontId="11"/>
  </si>
  <si>
    <t>薬注用硬化剤,RJP,JG用混和剤他</t>
    <rPh sb="0" eb="1">
      <t>ヤク</t>
    </rPh>
    <rPh sb="1" eb="2">
      <t>チュウ</t>
    </rPh>
    <rPh sb="2" eb="3">
      <t>ヨウ</t>
    </rPh>
    <rPh sb="3" eb="6">
      <t>コウカザイ</t>
    </rPh>
    <rPh sb="13" eb="14">
      <t>ヨウ</t>
    </rPh>
    <rPh sb="14" eb="16">
      <t>コンワ</t>
    </rPh>
    <rPh sb="16" eb="17">
      <t>ザイ</t>
    </rPh>
    <rPh sb="17" eb="18">
      <t>ホカ</t>
    </rPh>
    <phoneticPr fontId="11"/>
  </si>
  <si>
    <t>113-XX</t>
    <phoneticPr fontId="11"/>
  </si>
  <si>
    <t>-XX部は選択記入とする。</t>
    <phoneticPr fontId="11"/>
  </si>
  <si>
    <t>施　　　　　　　　工　　　　　　　　費</t>
    <rPh sb="0" eb="19">
      <t>セコウヒ</t>
    </rPh>
    <phoneticPr fontId="11"/>
  </si>
  <si>
    <t>仮　設　費</t>
    <rPh sb="0" eb="3">
      <t>カセツ</t>
    </rPh>
    <rPh sb="4" eb="5">
      <t>ヒ</t>
    </rPh>
    <phoneticPr fontId="11"/>
  </si>
  <si>
    <t>121-01</t>
    <phoneticPr fontId="11"/>
  </si>
  <si>
    <t>仮設に要する材料購入費の当該現場</t>
    <rPh sb="0" eb="2">
      <t>カセツ</t>
    </rPh>
    <rPh sb="3" eb="4">
      <t>ヨウ</t>
    </rPh>
    <rPh sb="6" eb="8">
      <t>ザイリョウ</t>
    </rPh>
    <rPh sb="8" eb="11">
      <t>コウニュウヒ</t>
    </rPh>
    <rPh sb="12" eb="14">
      <t>トウガイ</t>
    </rPh>
    <rPh sb="14" eb="16">
      <t>ゲンバ</t>
    </rPh>
    <phoneticPr fontId="11"/>
  </si>
  <si>
    <t>仮設とは機材搬入のための仮設道路の</t>
    <rPh sb="0" eb="2">
      <t>カセツ</t>
    </rPh>
    <rPh sb="4" eb="6">
      <t>キザイ</t>
    </rPh>
    <rPh sb="6" eb="8">
      <t>ハンニュウ</t>
    </rPh>
    <rPh sb="12" eb="14">
      <t>カセツ</t>
    </rPh>
    <rPh sb="14" eb="16">
      <t>ドウロ</t>
    </rPh>
    <phoneticPr fontId="11"/>
  </si>
  <si>
    <t>負担額並びにリース費</t>
    <rPh sb="0" eb="3">
      <t>フタンガク</t>
    </rPh>
    <rPh sb="3" eb="4">
      <t>ナラ</t>
    </rPh>
    <rPh sb="9" eb="10">
      <t>ヒ</t>
    </rPh>
    <phoneticPr fontId="11"/>
  </si>
  <si>
    <t>造成,ﾌﾟﾗﾝﾄ･ﾊｳｽ設置場所の整地,</t>
    <rPh sb="12" eb="14">
      <t>セッチ</t>
    </rPh>
    <rPh sb="14" eb="16">
      <t>バショ</t>
    </rPh>
    <rPh sb="17" eb="19">
      <t>セイチ</t>
    </rPh>
    <phoneticPr fontId="11"/>
  </si>
  <si>
    <t>旧様式仮設費(121-97)の内の材料費</t>
    <rPh sb="0" eb="1">
      <t>キュウ</t>
    </rPh>
    <rPh sb="1" eb="3">
      <t>ヨウシキ</t>
    </rPh>
    <rPh sb="3" eb="5">
      <t>カセツ</t>
    </rPh>
    <rPh sb="5" eb="6">
      <t>ヒ</t>
    </rPh>
    <rPh sb="15" eb="16">
      <t>ウチ</t>
    </rPh>
    <rPh sb="17" eb="20">
      <t>ザイリョウヒ</t>
    </rPh>
    <phoneticPr fontId="11"/>
  </si>
  <si>
    <t>施工のために必要な前準備とする。</t>
    <rPh sb="0" eb="2">
      <t>セコウ</t>
    </rPh>
    <rPh sb="6" eb="8">
      <t>ヒツヨウ</t>
    </rPh>
    <rPh sb="9" eb="10">
      <t>マエ</t>
    </rPh>
    <rPh sb="10" eb="12">
      <t>ジュンビ</t>
    </rPh>
    <phoneticPr fontId="11"/>
  </si>
  <si>
    <t>但し,仮設工に伴う固化材費は材料費</t>
    <rPh sb="0" eb="1">
      <t>タダ</t>
    </rPh>
    <rPh sb="3" eb="5">
      <t>カセツ</t>
    </rPh>
    <rPh sb="5" eb="6">
      <t>コウ</t>
    </rPh>
    <rPh sb="7" eb="8">
      <t>トモナ</t>
    </rPh>
    <rPh sb="9" eb="11">
      <t>コカ</t>
    </rPh>
    <rPh sb="11" eb="12">
      <t>ザイ</t>
    </rPh>
    <rPh sb="12" eb="13">
      <t>ヒ</t>
    </rPh>
    <rPh sb="14" eb="17">
      <t>ザイリョウヒ</t>
    </rPh>
    <phoneticPr fontId="11"/>
  </si>
  <si>
    <t>(111-00)とする。仮設に要する費用</t>
    <rPh sb="12" eb="14">
      <t>カセツ</t>
    </rPh>
    <rPh sb="15" eb="16">
      <t>ヨウ</t>
    </rPh>
    <rPh sb="18" eb="20">
      <t>ヒヨウ</t>
    </rPh>
    <phoneticPr fontId="11"/>
  </si>
  <si>
    <t>労務費</t>
    <rPh sb="0" eb="3">
      <t>ロウムヒ</t>
    </rPh>
    <phoneticPr fontId="11"/>
  </si>
  <si>
    <t>121-02</t>
    <phoneticPr fontId="11"/>
  </si>
  <si>
    <t>仮設に要する外注並びに労務費</t>
    <rPh sb="0" eb="2">
      <t>カセツ</t>
    </rPh>
    <rPh sb="3" eb="4">
      <t>ヨウ</t>
    </rPh>
    <rPh sb="6" eb="8">
      <t>ガイチュウ</t>
    </rPh>
    <rPh sb="8" eb="9">
      <t>ナラ</t>
    </rPh>
    <rPh sb="11" eb="14">
      <t>ロウムヒ</t>
    </rPh>
    <phoneticPr fontId="11"/>
  </si>
  <si>
    <t>のなかで,下請費と同一注文書の場合は</t>
    <rPh sb="5" eb="7">
      <t>シタウケ</t>
    </rPh>
    <rPh sb="7" eb="8">
      <t>ヒ</t>
    </rPh>
    <rPh sb="9" eb="11">
      <t>ドウイツ</t>
    </rPh>
    <rPh sb="11" eb="13">
      <t>チュウモン</t>
    </rPh>
    <rPh sb="13" eb="14">
      <t>ショ</t>
    </rPh>
    <rPh sb="15" eb="17">
      <t>バアイ</t>
    </rPh>
    <phoneticPr fontId="11"/>
  </si>
  <si>
    <t>機械・運搬費</t>
    <rPh sb="0" eb="2">
      <t>キカイ</t>
    </rPh>
    <rPh sb="3" eb="6">
      <t>ウンパンヒ</t>
    </rPh>
    <phoneticPr fontId="11"/>
  </si>
  <si>
    <t>121-03</t>
    <phoneticPr fontId="11"/>
  </si>
  <si>
    <t>仮設に要する機械費並びにその運搬費</t>
    <rPh sb="0" eb="2">
      <t>カセツ</t>
    </rPh>
    <rPh sb="3" eb="4">
      <t>ヨウ</t>
    </rPh>
    <rPh sb="6" eb="8">
      <t>キカイ</t>
    </rPh>
    <rPh sb="8" eb="9">
      <t>ヒ</t>
    </rPh>
    <rPh sb="9" eb="10">
      <t>ナラ</t>
    </rPh>
    <rPh sb="14" eb="17">
      <t>ウンパンヒ</t>
    </rPh>
    <phoneticPr fontId="11"/>
  </si>
  <si>
    <t>直接費の「その他工事費」に計上する。</t>
    <rPh sb="0" eb="2">
      <t>チョクセツ</t>
    </rPh>
    <rPh sb="2" eb="3">
      <t>ヒ</t>
    </rPh>
    <rPh sb="5" eb="8">
      <t>ソノタ</t>
    </rPh>
    <rPh sb="8" eb="11">
      <t>コウジヒ</t>
    </rPh>
    <rPh sb="13" eb="15">
      <t>ケイジョウ</t>
    </rPh>
    <phoneticPr fontId="11"/>
  </si>
  <si>
    <t>直　接　下　請　費</t>
    <rPh sb="0" eb="3">
      <t>チョクセツ</t>
    </rPh>
    <rPh sb="4" eb="7">
      <t>シタウケ</t>
    </rPh>
    <rPh sb="8" eb="9">
      <t>ヒ</t>
    </rPh>
    <phoneticPr fontId="11"/>
  </si>
  <si>
    <t>組立解体費</t>
    <rPh sb="0" eb="2">
      <t>クミタテ</t>
    </rPh>
    <rPh sb="2" eb="5">
      <t>カイタイヒ</t>
    </rPh>
    <phoneticPr fontId="11"/>
  </si>
  <si>
    <t>131-01</t>
    <phoneticPr fontId="11"/>
  </si>
  <si>
    <t>131-XXは,下請費の内訳とする。</t>
    <rPh sb="8" eb="10">
      <t>シタウケ</t>
    </rPh>
    <rPh sb="10" eb="11">
      <t>ヒ</t>
    </rPh>
    <rPh sb="12" eb="14">
      <t>ウチワケ</t>
    </rPh>
    <phoneticPr fontId="11"/>
  </si>
  <si>
    <r>
      <t>131-0</t>
    </r>
    <r>
      <rPr>
        <sz val="11"/>
        <rFont val="ＭＳ ゴシック"/>
        <family val="3"/>
        <charset val="128"/>
      </rPr>
      <t>3</t>
    </r>
    <phoneticPr fontId="11"/>
  </si>
  <si>
    <t>施工に要する労務費</t>
    <rPh sb="0" eb="2">
      <t>セコウ</t>
    </rPh>
    <rPh sb="3" eb="4">
      <t>ヨウ</t>
    </rPh>
    <rPh sb="6" eb="9">
      <t>ロウムヒ</t>
    </rPh>
    <phoneticPr fontId="11"/>
  </si>
  <si>
    <t>機械費</t>
    <rPh sb="0" eb="2">
      <t>キカイ</t>
    </rPh>
    <rPh sb="2" eb="3">
      <t>ヒ</t>
    </rPh>
    <phoneticPr fontId="11"/>
  </si>
  <si>
    <t>131-05</t>
    <phoneticPr fontId="11"/>
  </si>
  <si>
    <t>燃料油脂消耗品費</t>
    <rPh sb="0" eb="2">
      <t>ネンリョウ</t>
    </rPh>
    <rPh sb="2" eb="4">
      <t>ユシ</t>
    </rPh>
    <rPh sb="4" eb="6">
      <t>ショウモウ</t>
    </rPh>
    <rPh sb="6" eb="7">
      <t>ヒン</t>
    </rPh>
    <rPh sb="7" eb="8">
      <t>ヒ</t>
    </rPh>
    <phoneticPr fontId="11"/>
  </si>
  <si>
    <t>131-06</t>
    <phoneticPr fontId="11"/>
  </si>
  <si>
    <t>施工に要する燃料・油脂・消耗品費</t>
    <rPh sb="0" eb="2">
      <t>セコウ</t>
    </rPh>
    <rPh sb="3" eb="4">
      <t>ヨウ</t>
    </rPh>
    <rPh sb="6" eb="8">
      <t>ネンリョウ</t>
    </rPh>
    <rPh sb="9" eb="11">
      <t>ユシ</t>
    </rPh>
    <rPh sb="12" eb="15">
      <t>ショウモウヒン</t>
    </rPh>
    <rPh sb="15" eb="16">
      <t>ヒ</t>
    </rPh>
    <phoneticPr fontId="11"/>
  </si>
  <si>
    <t>運搬費</t>
    <rPh sb="0" eb="3">
      <t>ウンパンヒ</t>
    </rPh>
    <phoneticPr fontId="11"/>
  </si>
  <si>
    <t>131-07</t>
    <phoneticPr fontId="11"/>
  </si>
  <si>
    <t>その他工事費</t>
    <rPh sb="0" eb="3">
      <t>ソノタ</t>
    </rPh>
    <rPh sb="3" eb="6">
      <t>コウジヒ</t>
    </rPh>
    <phoneticPr fontId="11"/>
  </si>
  <si>
    <t>131-09</t>
    <phoneticPr fontId="11"/>
  </si>
  <si>
    <t>管理費</t>
    <rPh sb="0" eb="3">
      <t>カンリヒ</t>
    </rPh>
    <phoneticPr fontId="11"/>
  </si>
  <si>
    <t>131-10</t>
    <phoneticPr fontId="11"/>
  </si>
  <si>
    <t>外注下請経費</t>
    <rPh sb="0" eb="2">
      <t>ガイチュウ</t>
    </rPh>
    <rPh sb="2" eb="4">
      <t>シタウケ</t>
    </rPh>
    <rPh sb="4" eb="6">
      <t>ケイヒ</t>
    </rPh>
    <phoneticPr fontId="11"/>
  </si>
  <si>
    <t>131-11</t>
    <phoneticPr fontId="11"/>
  </si>
  <si>
    <t>経費</t>
    <rPh sb="0" eb="2">
      <t>ケイヒ</t>
    </rPh>
    <phoneticPr fontId="11"/>
  </si>
  <si>
    <t>排泥処理費</t>
    <rPh sb="0" eb="1">
      <t>ハイ</t>
    </rPh>
    <rPh sb="1" eb="2">
      <t>ドロ</t>
    </rPh>
    <rPh sb="2" eb="5">
      <t>ショリヒ</t>
    </rPh>
    <phoneticPr fontId="11"/>
  </si>
  <si>
    <t>132-00</t>
    <phoneticPr fontId="11"/>
  </si>
  <si>
    <t>排泥処理に要する費用</t>
    <rPh sb="0" eb="1">
      <t>ハイ</t>
    </rPh>
    <rPh sb="1" eb="2">
      <t>ドロ</t>
    </rPh>
    <rPh sb="2" eb="4">
      <t>ショリ</t>
    </rPh>
    <rPh sb="5" eb="6">
      <t>ヨウ</t>
    </rPh>
    <rPh sb="8" eb="10">
      <t>ヒヨウ</t>
    </rPh>
    <phoneticPr fontId="11"/>
  </si>
  <si>
    <t>労務費,機械費,運搬費等も含む</t>
    <rPh sb="0" eb="3">
      <t>ロウムヒ</t>
    </rPh>
    <rPh sb="4" eb="6">
      <t>キカイ</t>
    </rPh>
    <rPh sb="6" eb="7">
      <t>ヒ</t>
    </rPh>
    <rPh sb="8" eb="11">
      <t>ウンパンヒ</t>
    </rPh>
    <rPh sb="11" eb="12">
      <t>トウ</t>
    </rPh>
    <rPh sb="13" eb="14">
      <t>フク</t>
    </rPh>
    <phoneticPr fontId="11"/>
  </si>
  <si>
    <t>調査費</t>
    <rPh sb="0" eb="3">
      <t>チョウサヒ</t>
    </rPh>
    <phoneticPr fontId="11"/>
  </si>
  <si>
    <t>133-00</t>
    <phoneticPr fontId="11"/>
  </si>
  <si>
    <t>調査,試験に要する費用</t>
    <rPh sb="0" eb="2">
      <t>チョウサ</t>
    </rPh>
    <rPh sb="3" eb="5">
      <t>シケン</t>
    </rPh>
    <rPh sb="6" eb="7">
      <t>ヨウ</t>
    </rPh>
    <rPh sb="9" eb="11">
      <t>ヒヨウ</t>
    </rPh>
    <phoneticPr fontId="11"/>
  </si>
  <si>
    <r>
      <t>土質調査,土質試験</t>
    </r>
    <r>
      <rPr>
        <sz val="11"/>
        <rFont val="ＭＳ ゴシック"/>
        <family val="3"/>
        <charset val="128"/>
      </rPr>
      <t>,配合試験,</t>
    </r>
    <rPh sb="0" eb="2">
      <t>ドシツ</t>
    </rPh>
    <rPh sb="2" eb="4">
      <t>チョウサ</t>
    </rPh>
    <rPh sb="5" eb="7">
      <t>ドシツ</t>
    </rPh>
    <rPh sb="7" eb="9">
      <t>シケン</t>
    </rPh>
    <rPh sb="10" eb="12">
      <t>ハイゴウ</t>
    </rPh>
    <rPh sb="12" eb="14">
      <t>シケン</t>
    </rPh>
    <phoneticPr fontId="11"/>
  </si>
  <si>
    <t>自主検査費,試験器具等の費用</t>
    <rPh sb="6" eb="8">
      <t>シケン</t>
    </rPh>
    <rPh sb="8" eb="10">
      <t>キグ</t>
    </rPh>
    <rPh sb="10" eb="11">
      <t>トウ</t>
    </rPh>
    <rPh sb="12" eb="14">
      <t>ヒヨウ</t>
    </rPh>
    <phoneticPr fontId="11"/>
  </si>
  <si>
    <t>雑労務費</t>
    <rPh sb="0" eb="1">
      <t>ザツ</t>
    </rPh>
    <rPh sb="1" eb="4">
      <t>ロウムヒ</t>
    </rPh>
    <phoneticPr fontId="11"/>
  </si>
  <si>
    <t>134-00</t>
    <phoneticPr fontId="11"/>
  </si>
  <si>
    <t>現場管理以外に従事する外注労務費</t>
    <rPh sb="0" eb="2">
      <t>ゲンバ</t>
    </rPh>
    <rPh sb="2" eb="4">
      <t>カンリヒ</t>
    </rPh>
    <rPh sb="4" eb="6">
      <t>イガイ</t>
    </rPh>
    <rPh sb="7" eb="9">
      <t>ジュウジ</t>
    </rPh>
    <rPh sb="11" eb="13">
      <t>ガイチュウ</t>
    </rPh>
    <rPh sb="13" eb="16">
      <t>ロウムヒ</t>
    </rPh>
    <phoneticPr fontId="11"/>
  </si>
  <si>
    <t>ｶﾞｰﾄﾞﾏﾝ・書類・ﾁｬｰﾄ整理要員の費用等</t>
    <rPh sb="8" eb="10">
      <t>ショルイ</t>
    </rPh>
    <rPh sb="15" eb="17">
      <t>セイリ</t>
    </rPh>
    <rPh sb="17" eb="19">
      <t>ヨウイン</t>
    </rPh>
    <rPh sb="20" eb="22">
      <t>ヒヨウ</t>
    </rPh>
    <rPh sb="22" eb="23">
      <t>トウ</t>
    </rPh>
    <phoneticPr fontId="11"/>
  </si>
  <si>
    <t>機　　械　　費</t>
    <rPh sb="0" eb="4">
      <t>キカイ</t>
    </rPh>
    <rPh sb="6" eb="7">
      <t>ヒ</t>
    </rPh>
    <phoneticPr fontId="11"/>
  </si>
  <si>
    <t>機械ﾚﾝﾀﾙ料</t>
    <rPh sb="0" eb="2">
      <t>キカイ</t>
    </rPh>
    <rPh sb="6" eb="7">
      <t>リョウ</t>
    </rPh>
    <phoneticPr fontId="11"/>
  </si>
  <si>
    <t>141-00</t>
    <phoneticPr fontId="11"/>
  </si>
  <si>
    <t>当社負担の機械リース費</t>
    <rPh sb="0" eb="2">
      <t>トウシャ</t>
    </rPh>
    <rPh sb="2" eb="4">
      <t>フタン</t>
    </rPh>
    <rPh sb="5" eb="7">
      <t>キカイ</t>
    </rPh>
    <rPh sb="10" eb="11">
      <t>ヒ</t>
    </rPh>
    <phoneticPr fontId="11"/>
  </si>
  <si>
    <t>121-03に算入したものを除く</t>
    <rPh sb="7" eb="9">
      <t>サンニュウ</t>
    </rPh>
    <rPh sb="14" eb="15">
      <t>ノゾ</t>
    </rPh>
    <phoneticPr fontId="11"/>
  </si>
  <si>
    <t>社内機械損料</t>
    <rPh sb="0" eb="2">
      <t>シャナイ</t>
    </rPh>
    <rPh sb="2" eb="4">
      <t>キカイ</t>
    </rPh>
    <rPh sb="4" eb="6">
      <t>ソンリョウ</t>
    </rPh>
    <phoneticPr fontId="18"/>
  </si>
  <si>
    <t>142-00</t>
    <phoneticPr fontId="18"/>
  </si>
  <si>
    <t>自社保有機械の損料</t>
    <rPh sb="0" eb="2">
      <t>ジシャ</t>
    </rPh>
    <rPh sb="2" eb="4">
      <t>ホユウ</t>
    </rPh>
    <rPh sb="4" eb="6">
      <t>キカイ</t>
    </rPh>
    <rPh sb="7" eb="9">
      <t>ソンリョウ</t>
    </rPh>
    <phoneticPr fontId="18"/>
  </si>
  <si>
    <t>機械設備経費</t>
    <rPh sb="0" eb="2">
      <t>キカイ</t>
    </rPh>
    <rPh sb="2" eb="4">
      <t>セツビ</t>
    </rPh>
    <rPh sb="4" eb="6">
      <t>ケイヒ</t>
    </rPh>
    <phoneticPr fontId="18"/>
  </si>
  <si>
    <t>142-01</t>
    <phoneticPr fontId="18"/>
  </si>
  <si>
    <t>完工高の1%</t>
    <rPh sb="0" eb="2">
      <t>カンコウ</t>
    </rPh>
    <rPh sb="2" eb="3">
      <t>タカ</t>
    </rPh>
    <phoneticPr fontId="18"/>
  </si>
  <si>
    <t>修繕費</t>
    <rPh sb="0" eb="3">
      <t>シュウゼンヒ</t>
    </rPh>
    <phoneticPr fontId="18"/>
  </si>
  <si>
    <t>143-01</t>
    <phoneticPr fontId="11"/>
  </si>
  <si>
    <t>自社機械に限る</t>
    <rPh sb="0" eb="2">
      <t>ジシャ</t>
    </rPh>
    <rPh sb="2" eb="4">
      <t>キカイ</t>
    </rPh>
    <rPh sb="5" eb="6">
      <t>カギ</t>
    </rPh>
    <phoneticPr fontId="18"/>
  </si>
  <si>
    <t>整備費</t>
    <rPh sb="0" eb="3">
      <t>セイビヒ</t>
    </rPh>
    <phoneticPr fontId="18"/>
  </si>
  <si>
    <t>143-02</t>
    <phoneticPr fontId="18"/>
  </si>
  <si>
    <t>燃料油脂消耗品費</t>
    <rPh sb="0" eb="2">
      <t>ネンリョウ</t>
    </rPh>
    <rPh sb="2" eb="4">
      <t>ユシ</t>
    </rPh>
    <rPh sb="4" eb="7">
      <t>ショウモウヒン</t>
    </rPh>
    <rPh sb="7" eb="8">
      <t>ヒ</t>
    </rPh>
    <phoneticPr fontId="11"/>
  </si>
  <si>
    <t>144-00</t>
    <phoneticPr fontId="18"/>
  </si>
  <si>
    <t>施工に要する費用の内,当社負担分</t>
    <rPh sb="0" eb="2">
      <t>セコウ</t>
    </rPh>
    <rPh sb="3" eb="4">
      <t>ヨウ</t>
    </rPh>
    <rPh sb="6" eb="8">
      <t>ヒヨウ</t>
    </rPh>
    <rPh sb="9" eb="10">
      <t>ウチ</t>
    </rPh>
    <rPh sb="11" eb="13">
      <t>トウシャ</t>
    </rPh>
    <rPh sb="13" eb="16">
      <t>フタンブン</t>
    </rPh>
    <phoneticPr fontId="11"/>
  </si>
  <si>
    <t>工具も含む</t>
    <rPh sb="0" eb="2">
      <t>コウグ</t>
    </rPh>
    <rPh sb="3" eb="4">
      <t>フク</t>
    </rPh>
    <phoneticPr fontId="11"/>
  </si>
  <si>
    <t>機械運搬費</t>
    <rPh sb="0" eb="2">
      <t>キカイ</t>
    </rPh>
    <rPh sb="2" eb="5">
      <t>ウンパンヒ</t>
    </rPh>
    <phoneticPr fontId="18"/>
  </si>
  <si>
    <t>145-00</t>
    <phoneticPr fontId="18"/>
  </si>
  <si>
    <t>現　　　場　　　管　　　理　　　費</t>
    <rPh sb="0" eb="5">
      <t>ゲンバ</t>
    </rPh>
    <rPh sb="8" eb="17">
      <t>カンリヒ</t>
    </rPh>
    <phoneticPr fontId="18"/>
  </si>
  <si>
    <t>社員労務費</t>
    <rPh sb="0" eb="2">
      <t>シャイン</t>
    </rPh>
    <rPh sb="2" eb="5">
      <t>ロウムヒ</t>
    </rPh>
    <phoneticPr fontId="18"/>
  </si>
  <si>
    <t>211-01</t>
    <phoneticPr fontId="18"/>
  </si>
  <si>
    <t>現場管理に要する社員労務費</t>
    <rPh sb="0" eb="2">
      <t>ゲンバ</t>
    </rPh>
    <rPh sb="2" eb="4">
      <t>カンリ</t>
    </rPh>
    <rPh sb="5" eb="6">
      <t>ヨウ</t>
    </rPh>
    <rPh sb="8" eb="10">
      <t>シャイン</t>
    </rPh>
    <rPh sb="10" eb="13">
      <t>ロウムヒ</t>
    </rPh>
    <phoneticPr fontId="18"/>
  </si>
  <si>
    <t>社員超労手当</t>
    <rPh sb="0" eb="2">
      <t>シャイン</t>
    </rPh>
    <rPh sb="2" eb="3">
      <t>チョウ</t>
    </rPh>
    <rPh sb="3" eb="4">
      <t>ロウ</t>
    </rPh>
    <rPh sb="4" eb="6">
      <t>テアテ</t>
    </rPh>
    <phoneticPr fontId="18"/>
  </si>
  <si>
    <r>
      <t>211-0</t>
    </r>
    <r>
      <rPr>
        <sz val="12"/>
        <rFont val="ＭＳ ゴシック"/>
        <family val="3"/>
        <charset val="128"/>
      </rPr>
      <t>2</t>
    </r>
    <phoneticPr fontId="18"/>
  </si>
  <si>
    <t>社員労務費の対象期間中の超労手当</t>
    <rPh sb="0" eb="2">
      <t>シャイン</t>
    </rPh>
    <rPh sb="2" eb="5">
      <t>ロウムヒ</t>
    </rPh>
    <rPh sb="6" eb="8">
      <t>タイショウ</t>
    </rPh>
    <rPh sb="8" eb="11">
      <t>キカンチュウ</t>
    </rPh>
    <rPh sb="12" eb="13">
      <t>チョウ</t>
    </rPh>
    <rPh sb="13" eb="14">
      <t>ロウ</t>
    </rPh>
    <rPh sb="14" eb="16">
      <t>テアテ</t>
    </rPh>
    <phoneticPr fontId="18"/>
  </si>
  <si>
    <t>社員その他手当</t>
    <rPh sb="0" eb="2">
      <t>シャイン</t>
    </rPh>
    <rPh sb="2" eb="5">
      <t>ソノタ</t>
    </rPh>
    <rPh sb="5" eb="7">
      <t>テアテ</t>
    </rPh>
    <phoneticPr fontId="11"/>
  </si>
  <si>
    <t>211-03</t>
    <phoneticPr fontId="18"/>
  </si>
  <si>
    <t>現場管理旅費,出張旅費</t>
    <rPh sb="0" eb="2">
      <t>ゲンバ</t>
    </rPh>
    <rPh sb="2" eb="4">
      <t>カンリ</t>
    </rPh>
    <rPh sb="4" eb="6">
      <t>リョヒ</t>
    </rPh>
    <rPh sb="7" eb="9">
      <t>シュッチョウ</t>
    </rPh>
    <rPh sb="9" eb="11">
      <t>リョヒ</t>
    </rPh>
    <phoneticPr fontId="18"/>
  </si>
  <si>
    <t>代行社員労務費</t>
    <rPh sb="0" eb="2">
      <t>ダイコウ</t>
    </rPh>
    <rPh sb="2" eb="4">
      <t>シャイン</t>
    </rPh>
    <rPh sb="4" eb="7">
      <t>ロウムヒ</t>
    </rPh>
    <phoneticPr fontId="11"/>
  </si>
  <si>
    <t>211-04</t>
    <phoneticPr fontId="18"/>
  </si>
  <si>
    <t>現場外社員労務費</t>
    <rPh sb="0" eb="2">
      <t>ゲンバ</t>
    </rPh>
    <rPh sb="2" eb="3">
      <t>ガイ</t>
    </rPh>
    <rPh sb="3" eb="5">
      <t>シャイン</t>
    </rPh>
    <rPh sb="5" eb="8">
      <t>ロウムヒ</t>
    </rPh>
    <phoneticPr fontId="11"/>
  </si>
  <si>
    <t>211-11</t>
    <phoneticPr fontId="11"/>
  </si>
  <si>
    <t>現場外労務費の超労手当を含む</t>
    <rPh sb="0" eb="2">
      <t>ゲンバ</t>
    </rPh>
    <rPh sb="2" eb="3">
      <t>ソト</t>
    </rPh>
    <rPh sb="3" eb="6">
      <t>ロウムヒ</t>
    </rPh>
    <rPh sb="7" eb="8">
      <t>チョウ</t>
    </rPh>
    <rPh sb="8" eb="9">
      <t>ロウ</t>
    </rPh>
    <rPh sb="9" eb="11">
      <t>テアテ</t>
    </rPh>
    <rPh sb="12" eb="13">
      <t>フク</t>
    </rPh>
    <phoneticPr fontId="18"/>
  </si>
  <si>
    <t>交通通信費</t>
    <rPh sb="0" eb="2">
      <t>コウツウ</t>
    </rPh>
    <rPh sb="2" eb="5">
      <t>ツウシンヒ</t>
    </rPh>
    <phoneticPr fontId="11"/>
  </si>
  <si>
    <r>
      <t>212-0</t>
    </r>
    <r>
      <rPr>
        <sz val="12"/>
        <rFont val="ＭＳ ゴシック"/>
        <family val="3"/>
        <charset val="128"/>
      </rPr>
      <t>1</t>
    </r>
    <phoneticPr fontId="11"/>
  </si>
  <si>
    <t>自動車,電話,ﾌｧｯｸｽ,公共交通関係費</t>
    <rPh sb="0" eb="3">
      <t>ジドウシャ</t>
    </rPh>
    <rPh sb="4" eb="6">
      <t>デンワ</t>
    </rPh>
    <rPh sb="13" eb="15">
      <t>コウキョウ</t>
    </rPh>
    <rPh sb="15" eb="17">
      <t>コウツウ</t>
    </rPh>
    <rPh sb="17" eb="20">
      <t>カンケイヒ</t>
    </rPh>
    <phoneticPr fontId="18"/>
  </si>
  <si>
    <t>労務安全管理費</t>
    <rPh sb="0" eb="2">
      <t>ロウム</t>
    </rPh>
    <rPh sb="2" eb="4">
      <t>アンゼン</t>
    </rPh>
    <rPh sb="4" eb="7">
      <t>カンリヒ</t>
    </rPh>
    <phoneticPr fontId="11"/>
  </si>
  <si>
    <t>212-02</t>
    <phoneticPr fontId="11"/>
  </si>
  <si>
    <t>安全衛生用品費,安全行事費</t>
    <rPh sb="0" eb="2">
      <t>アンゼン</t>
    </rPh>
    <rPh sb="2" eb="4">
      <t>エイセイ</t>
    </rPh>
    <rPh sb="4" eb="6">
      <t>ヨウヒン</t>
    </rPh>
    <rPh sb="6" eb="7">
      <t>ヒ</t>
    </rPh>
    <rPh sb="8" eb="10">
      <t>アンゼン</t>
    </rPh>
    <rPh sb="10" eb="13">
      <t>ギョウジヒ</t>
    </rPh>
    <phoneticPr fontId="11"/>
  </si>
  <si>
    <t>安全標識,作業服,安全帽,防塵ﾏｽｸ</t>
    <rPh sb="0" eb="2">
      <t>アンゼン</t>
    </rPh>
    <rPh sb="2" eb="4">
      <t>ヒョウシキ</t>
    </rPh>
    <rPh sb="5" eb="7">
      <t>サギョウギ</t>
    </rPh>
    <rPh sb="7" eb="8">
      <t>フク</t>
    </rPh>
    <rPh sb="9" eb="10">
      <t>アン</t>
    </rPh>
    <rPh sb="10" eb="11">
      <t>ゼンボウ</t>
    </rPh>
    <rPh sb="11" eb="12">
      <t>ボウシ</t>
    </rPh>
    <rPh sb="13" eb="15">
      <t>ボウジン</t>
    </rPh>
    <phoneticPr fontId="18"/>
  </si>
  <si>
    <r>
      <t>防塵ﾒｶﾞﾈ,安全帯,洗眼器</t>
    </r>
    <r>
      <rPr>
        <sz val="12"/>
        <rFont val="ＭＳ ゴシック"/>
        <family val="3"/>
        <charset val="128"/>
      </rPr>
      <t>,洗眼液</t>
    </r>
    <rPh sb="0" eb="2">
      <t>ボウジン</t>
    </rPh>
    <rPh sb="7" eb="9">
      <t>アンゼン</t>
    </rPh>
    <rPh sb="9" eb="10">
      <t>タイ</t>
    </rPh>
    <rPh sb="11" eb="14">
      <t>センガンキ</t>
    </rPh>
    <rPh sb="15" eb="17">
      <t>センガン</t>
    </rPh>
    <rPh sb="17" eb="18">
      <t>エキタイ</t>
    </rPh>
    <phoneticPr fontId="18"/>
  </si>
  <si>
    <t>薬神棚,塩,御神酒等</t>
    <rPh sb="0" eb="1">
      <t>ヤク</t>
    </rPh>
    <rPh sb="1" eb="2">
      <t>カミ</t>
    </rPh>
    <rPh sb="2" eb="3">
      <t>タナ</t>
    </rPh>
    <rPh sb="4" eb="5">
      <t>シオ</t>
    </rPh>
    <rPh sb="6" eb="9">
      <t>オミキ</t>
    </rPh>
    <rPh sb="9" eb="10">
      <t>トウ</t>
    </rPh>
    <phoneticPr fontId="18"/>
  </si>
  <si>
    <t>現場事務所費</t>
    <rPh sb="0" eb="2">
      <t>ゲンバ</t>
    </rPh>
    <rPh sb="2" eb="4">
      <t>ジム</t>
    </rPh>
    <rPh sb="4" eb="5">
      <t>トコロ</t>
    </rPh>
    <rPh sb="5" eb="6">
      <t>ショヒ</t>
    </rPh>
    <phoneticPr fontId="11"/>
  </si>
  <si>
    <t>212-03</t>
    <phoneticPr fontId="18"/>
  </si>
  <si>
    <t>現場事務所関係費</t>
    <rPh sb="0" eb="2">
      <t>ゲンバ</t>
    </rPh>
    <rPh sb="2" eb="5">
      <t>ジムショ</t>
    </rPh>
    <rPh sb="5" eb="8">
      <t>カンケイヒ</t>
    </rPh>
    <phoneticPr fontId="11"/>
  </si>
  <si>
    <t>借地料,事務所組立解体,ﾘｰｽ料</t>
    <rPh sb="0" eb="2">
      <t>シャクチ</t>
    </rPh>
    <rPh sb="2" eb="3">
      <t>リョウ</t>
    </rPh>
    <rPh sb="4" eb="7">
      <t>ジムショ</t>
    </rPh>
    <rPh sb="7" eb="9">
      <t>クミタテ</t>
    </rPh>
    <rPh sb="9" eb="11">
      <t>カイタイ</t>
    </rPh>
    <rPh sb="15" eb="16">
      <t>リョウ</t>
    </rPh>
    <phoneticPr fontId="18"/>
  </si>
  <si>
    <t>ﾏﾝｼｮﾝ賃貸料,礼金,光熱費,ｽﾄｰﾌﾞ,</t>
    <rPh sb="5" eb="8">
      <t>チンタイリョウ</t>
    </rPh>
    <rPh sb="9" eb="11">
      <t>レイキン</t>
    </rPh>
    <rPh sb="12" eb="14">
      <t>コウネツ</t>
    </rPh>
    <rPh sb="14" eb="15">
      <t>ヒ</t>
    </rPh>
    <phoneticPr fontId="18"/>
  </si>
  <si>
    <t>ｸｰﾗｰ,冷蔵庫,掃除機,台所用品等</t>
    <rPh sb="5" eb="8">
      <t>レイゾウコ</t>
    </rPh>
    <rPh sb="9" eb="12">
      <t>ソウジキ</t>
    </rPh>
    <rPh sb="13" eb="15">
      <t>ダイドコロ</t>
    </rPh>
    <rPh sb="15" eb="17">
      <t>ヨウヒン</t>
    </rPh>
    <rPh sb="17" eb="18">
      <t>トウ</t>
    </rPh>
    <phoneticPr fontId="18"/>
  </si>
  <si>
    <t>租税公課</t>
    <rPh sb="0" eb="2">
      <t>ソゼイ</t>
    </rPh>
    <rPh sb="2" eb="4">
      <t>コウカ</t>
    </rPh>
    <phoneticPr fontId="18"/>
  </si>
  <si>
    <t>212-04</t>
    <phoneticPr fontId="11"/>
  </si>
  <si>
    <t>印紙代他</t>
    <rPh sb="0" eb="2">
      <t>インシ</t>
    </rPh>
    <rPh sb="2" eb="3">
      <t>ダイ</t>
    </rPh>
    <rPh sb="3" eb="4">
      <t>ホカ</t>
    </rPh>
    <phoneticPr fontId="11"/>
  </si>
  <si>
    <t>保険料</t>
    <rPh sb="0" eb="3">
      <t>ホケンリョウ</t>
    </rPh>
    <phoneticPr fontId="18"/>
  </si>
  <si>
    <t>212-05</t>
    <phoneticPr fontId="11"/>
  </si>
  <si>
    <t>火災保険,工事保険等</t>
    <rPh sb="0" eb="2">
      <t>カサイ</t>
    </rPh>
    <rPh sb="2" eb="4">
      <t>ホケン</t>
    </rPh>
    <rPh sb="5" eb="7">
      <t>コウジ</t>
    </rPh>
    <rPh sb="7" eb="9">
      <t>ホケン</t>
    </rPh>
    <rPh sb="9" eb="10">
      <t>トウ</t>
    </rPh>
    <phoneticPr fontId="11"/>
  </si>
  <si>
    <t>事務用品費</t>
    <rPh sb="0" eb="2">
      <t>ジム</t>
    </rPh>
    <rPh sb="2" eb="4">
      <t>ヨウヒン</t>
    </rPh>
    <rPh sb="4" eb="5">
      <t>ヒ</t>
    </rPh>
    <phoneticPr fontId="18"/>
  </si>
  <si>
    <t>212-06</t>
    <phoneticPr fontId="18"/>
  </si>
  <si>
    <t>工事写真代,事務用備品,消耗品費</t>
    <rPh sb="0" eb="2">
      <t>コウジ</t>
    </rPh>
    <rPh sb="2" eb="5">
      <t>シャシンダイ</t>
    </rPh>
    <rPh sb="6" eb="9">
      <t>ジムヨウ</t>
    </rPh>
    <rPh sb="9" eb="11">
      <t>ビヒン</t>
    </rPh>
    <rPh sb="12" eb="15">
      <t>ショウモウヒン</t>
    </rPh>
    <rPh sb="15" eb="16">
      <t>ヒ</t>
    </rPh>
    <phoneticPr fontId="18"/>
  </si>
  <si>
    <t>DPE,ﾌｲﾙﾑ,ｱﾙﾊﾞﾑ,ﾁｮｰｸ,ｶﾒﾗ,ﾎﾟｰﾙ,</t>
    <phoneticPr fontId="18"/>
  </si>
  <si>
    <r>
      <t>ｽﾀｯﾌ,ﾘﾎﾞﾝﾃｰﾌﾟ</t>
    </r>
    <r>
      <rPr>
        <sz val="12"/>
        <rFont val="ＭＳ ゴシック"/>
        <family val="3"/>
        <charset val="128"/>
      </rPr>
      <t>,</t>
    </r>
    <r>
      <rPr>
        <sz val="11"/>
        <rFont val="ＭＳ ゴシック"/>
        <family val="3"/>
        <charset val="128"/>
      </rPr>
      <t>黒板等,</t>
    </r>
    <rPh sb="14" eb="16">
      <t>コクバン</t>
    </rPh>
    <rPh sb="16" eb="17">
      <t>トウ</t>
    </rPh>
    <phoneticPr fontId="18"/>
  </si>
  <si>
    <t>OA機器関係費,ｺﾋﾟｰ機,机,椅子</t>
    <rPh sb="2" eb="4">
      <t>キキ</t>
    </rPh>
    <rPh sb="4" eb="7">
      <t>カンケイヒ</t>
    </rPh>
    <rPh sb="12" eb="13">
      <t>キ</t>
    </rPh>
    <rPh sb="14" eb="15">
      <t>ツクエ</t>
    </rPh>
    <rPh sb="16" eb="18">
      <t>イス</t>
    </rPh>
    <phoneticPr fontId="18"/>
  </si>
  <si>
    <t>ｷｬﾋﾞﾈｯﾄ,ﾛｯｶｰ,地図,OAｿﾌﾄ料等</t>
    <rPh sb="13" eb="15">
      <t>チズ</t>
    </rPh>
    <rPh sb="21" eb="22">
      <t>リョウ</t>
    </rPh>
    <rPh sb="22" eb="23">
      <t>トウ</t>
    </rPh>
    <phoneticPr fontId="18"/>
  </si>
  <si>
    <t>ｺﾋﾟｰ料,ｺﾋﾟｰ用紙代,事務用品他</t>
    <rPh sb="4" eb="5">
      <t>リョウ</t>
    </rPh>
    <rPh sb="10" eb="12">
      <t>ヨウシ</t>
    </rPh>
    <rPh sb="12" eb="13">
      <t>ダイ</t>
    </rPh>
    <rPh sb="14" eb="16">
      <t>ジム</t>
    </rPh>
    <rPh sb="16" eb="18">
      <t>ヨウヒン</t>
    </rPh>
    <rPh sb="18" eb="19">
      <t>ホカ</t>
    </rPh>
    <phoneticPr fontId="18"/>
  </si>
  <si>
    <t>雑　　費</t>
    <rPh sb="0" eb="4">
      <t>ザッピ</t>
    </rPh>
    <phoneticPr fontId="18"/>
  </si>
  <si>
    <t>212-97</t>
    <phoneticPr fontId="18"/>
  </si>
  <si>
    <t>現場雑費</t>
    <rPh sb="0" eb="2">
      <t>ゲンバ</t>
    </rPh>
    <rPh sb="2" eb="4">
      <t>ザッピ</t>
    </rPh>
    <phoneticPr fontId="18"/>
  </si>
  <si>
    <r>
      <t>手土産,贈答品,販促品</t>
    </r>
    <r>
      <rPr>
        <sz val="12"/>
        <rFont val="ＭＳ ゴシック"/>
        <family val="3"/>
        <charset val="128"/>
      </rPr>
      <t>,来客食事代,嗜好品,</t>
    </r>
    <r>
      <rPr>
        <sz val="11"/>
        <rFont val="ＭＳ ゴシック"/>
        <family val="3"/>
        <charset val="128"/>
      </rPr>
      <t/>
    </r>
    <rPh sb="0" eb="3">
      <t>テミヤゲ</t>
    </rPh>
    <rPh sb="4" eb="7">
      <t>ゾウトウヒン</t>
    </rPh>
    <rPh sb="8" eb="10">
      <t>ハンソク</t>
    </rPh>
    <rPh sb="10" eb="11">
      <t>ヒン</t>
    </rPh>
    <rPh sb="12" eb="14">
      <t>ライキャク</t>
    </rPh>
    <rPh sb="14" eb="17">
      <t>ショクジダイ</t>
    </rPh>
    <rPh sb="18" eb="21">
      <t>シコウヒン</t>
    </rPh>
    <phoneticPr fontId="18"/>
  </si>
  <si>
    <t>紙ｺｯﾌﾟ,残業食,石鹸,洗剤,ﾀｵﾙ,ﾃｨｯｼｭ他</t>
    <phoneticPr fontId="18"/>
  </si>
  <si>
    <t>運送費　01:引取運賃,02:持込運賃，03:納入運賃</t>
    <rPh sb="0" eb="3">
      <t>ウンソウヒ</t>
    </rPh>
    <rPh sb="7" eb="9">
      <t>ヒキトリ</t>
    </rPh>
    <rPh sb="9" eb="11">
      <t>ウンチン</t>
    </rPh>
    <rPh sb="15" eb="17">
      <t>モチコ</t>
    </rPh>
    <rPh sb="17" eb="19">
      <t>ウンチン</t>
    </rPh>
    <rPh sb="23" eb="25">
      <t>ノウニュウ</t>
    </rPh>
    <rPh sb="25" eb="27">
      <t>ウンチン</t>
    </rPh>
    <phoneticPr fontId="11"/>
  </si>
  <si>
    <t>試験施工,段取替え,仮設工等に要する全ての費用</t>
    <rPh sb="0" eb="2">
      <t>シケン</t>
    </rPh>
    <rPh sb="2" eb="4">
      <t>セコウ</t>
    </rPh>
    <rPh sb="5" eb="7">
      <t>ダンド</t>
    </rPh>
    <rPh sb="7" eb="8">
      <t>カ</t>
    </rPh>
    <rPh sb="10" eb="12">
      <t>カセツ</t>
    </rPh>
    <rPh sb="12" eb="13">
      <t>コウ</t>
    </rPh>
    <rPh sb="13" eb="14">
      <t>トウ</t>
    </rPh>
    <rPh sb="15" eb="16">
      <t>ヨウ</t>
    </rPh>
    <rPh sb="18" eb="19">
      <t>スベ</t>
    </rPh>
    <rPh sb="21" eb="23">
      <t>ヒヨウ</t>
    </rPh>
    <phoneticPr fontId="11"/>
  </si>
  <si>
    <t>着工から完工まで全工期中に要する協力会社社員</t>
    <rPh sb="0" eb="1">
      <t>チャク</t>
    </rPh>
    <rPh sb="1" eb="2">
      <t>コウ</t>
    </rPh>
    <rPh sb="4" eb="6">
      <t>カンコウ</t>
    </rPh>
    <rPh sb="8" eb="9">
      <t>ゼン</t>
    </rPh>
    <rPh sb="9" eb="11">
      <t>コウキ</t>
    </rPh>
    <rPh sb="11" eb="12">
      <t>チュウ</t>
    </rPh>
    <rPh sb="13" eb="14">
      <t>ヨウ</t>
    </rPh>
    <rPh sb="16" eb="18">
      <t>キョウリョク</t>
    </rPh>
    <rPh sb="18" eb="20">
      <t>カイシャ</t>
    </rPh>
    <rPh sb="20" eb="22">
      <t>シャイン</t>
    </rPh>
    <phoneticPr fontId="11"/>
  </si>
  <si>
    <t>の宿泊,通勤,現場事務所費</t>
    <rPh sb="1" eb="3">
      <t>シュクハク</t>
    </rPh>
    <rPh sb="4" eb="6">
      <t>ツウキン</t>
    </rPh>
    <rPh sb="7" eb="9">
      <t>ゲンバ</t>
    </rPh>
    <rPh sb="9" eb="12">
      <t>ジムショ</t>
    </rPh>
    <rPh sb="12" eb="13">
      <t>ヒ</t>
    </rPh>
    <phoneticPr fontId="11"/>
  </si>
  <si>
    <t>機材搬入搬出に要する運搬費並びに小運搬</t>
    <rPh sb="0" eb="2">
      <t>キザイ</t>
    </rPh>
    <rPh sb="2" eb="4">
      <t>ハンニュウ</t>
    </rPh>
    <rPh sb="4" eb="6">
      <t>ハンシュツ</t>
    </rPh>
    <rPh sb="7" eb="8">
      <t>ヨウ</t>
    </rPh>
    <rPh sb="10" eb="13">
      <t>ウンパンヒ</t>
    </rPh>
    <rPh sb="13" eb="14">
      <t>ナラ</t>
    </rPh>
    <rPh sb="16" eb="17">
      <t>コ</t>
    </rPh>
    <rPh sb="17" eb="19">
      <t>ウンパン</t>
    </rPh>
    <phoneticPr fontId="11"/>
  </si>
  <si>
    <t>施工に要する他社機械損料並びに機械リース費</t>
    <rPh sb="0" eb="2">
      <t>セコウ</t>
    </rPh>
    <rPh sb="3" eb="4">
      <t>ヨウ</t>
    </rPh>
    <rPh sb="6" eb="8">
      <t>タシャ</t>
    </rPh>
    <rPh sb="8" eb="10">
      <t>キカイ</t>
    </rPh>
    <rPh sb="10" eb="12">
      <t>ソンリョウ</t>
    </rPh>
    <rPh sb="12" eb="13">
      <t>ナラ</t>
    </rPh>
    <rPh sb="15" eb="17">
      <t>キカイ</t>
    </rPh>
    <rPh sb="20" eb="21">
      <t>ヒ</t>
    </rPh>
    <phoneticPr fontId="11"/>
  </si>
  <si>
    <t>施工機,プラントの組立解体に要する労務費、機械費、燃料費等</t>
    <rPh sb="0" eb="2">
      <t>セコウ</t>
    </rPh>
    <rPh sb="2" eb="3">
      <t>キ</t>
    </rPh>
    <rPh sb="9" eb="11">
      <t>クミタテ</t>
    </rPh>
    <rPh sb="11" eb="13">
      <t>カイタイ</t>
    </rPh>
    <rPh sb="14" eb="15">
      <t>ヨウ</t>
    </rPh>
    <rPh sb="17" eb="20">
      <t>ロウムヒ</t>
    </rPh>
    <rPh sb="21" eb="23">
      <t>キカイ</t>
    </rPh>
    <rPh sb="23" eb="24">
      <t>ヒ</t>
    </rPh>
    <rPh sb="25" eb="28">
      <t>ネンリョウヒ</t>
    </rPh>
    <rPh sb="28" eb="29">
      <t>トウ</t>
    </rPh>
    <phoneticPr fontId="11"/>
  </si>
  <si>
    <t>現場において発生した機械の維持管理費、破損箇所修理費等</t>
    <rPh sb="0" eb="2">
      <t>ゲンバ</t>
    </rPh>
    <rPh sb="6" eb="8">
      <t>ハッセイ</t>
    </rPh>
    <rPh sb="10" eb="12">
      <t>キカイ</t>
    </rPh>
    <rPh sb="13" eb="15">
      <t>イジ</t>
    </rPh>
    <rPh sb="15" eb="17">
      <t>カンリ</t>
    </rPh>
    <rPh sb="17" eb="18">
      <t>ヒ</t>
    </rPh>
    <rPh sb="19" eb="21">
      <t>ハソン</t>
    </rPh>
    <rPh sb="21" eb="23">
      <t>カショ</t>
    </rPh>
    <rPh sb="23" eb="25">
      <t>シュウリ</t>
    </rPh>
    <rPh sb="25" eb="26">
      <t>ヒ</t>
    </rPh>
    <rPh sb="26" eb="27">
      <t>トウ</t>
    </rPh>
    <phoneticPr fontId="11"/>
  </si>
  <si>
    <t>機材センターにおいて発生した費用の内の現場負担費</t>
    <rPh sb="0" eb="2">
      <t>キザイ</t>
    </rPh>
    <rPh sb="10" eb="12">
      <t>ハッセイ</t>
    </rPh>
    <rPh sb="14" eb="16">
      <t>ヒヨウ</t>
    </rPh>
    <rPh sb="17" eb="18">
      <t>ナイ</t>
    </rPh>
    <rPh sb="19" eb="21">
      <t>ゲンバ</t>
    </rPh>
    <rPh sb="21" eb="23">
      <t>フタン</t>
    </rPh>
    <rPh sb="23" eb="24">
      <t>ヒ</t>
    </rPh>
    <phoneticPr fontId="11"/>
  </si>
  <si>
    <t>自社機械に限る・清掃費、改造費含む</t>
    <rPh sb="0" eb="2">
      <t>ジシャ</t>
    </rPh>
    <rPh sb="2" eb="4">
      <t>キカイ</t>
    </rPh>
    <rPh sb="5" eb="6">
      <t>カギ</t>
    </rPh>
    <rPh sb="8" eb="11">
      <t>セイソウヒ</t>
    </rPh>
    <rPh sb="12" eb="15">
      <t>カイゾウヒ</t>
    </rPh>
    <rPh sb="15" eb="16">
      <t>フク</t>
    </rPh>
    <phoneticPr fontId="18"/>
  </si>
  <si>
    <t>自社機械並びに当社リース機械の運搬費</t>
    <rPh sb="0" eb="2">
      <t>ジシャ</t>
    </rPh>
    <rPh sb="2" eb="4">
      <t>キカイ</t>
    </rPh>
    <rPh sb="4" eb="5">
      <t>ナラ</t>
    </rPh>
    <rPh sb="7" eb="9">
      <t>トウシャ</t>
    </rPh>
    <rPh sb="12" eb="14">
      <t>キカイ</t>
    </rPh>
    <rPh sb="15" eb="18">
      <t>ウンパンヒ</t>
    </rPh>
    <phoneticPr fontId="11"/>
  </si>
  <si>
    <t>労務費,旅費,通勤費、宿泊費、その他経費</t>
    <rPh sb="0" eb="3">
      <t>ロウムヒ</t>
    </rPh>
    <rPh sb="4" eb="6">
      <t>リョヒ</t>
    </rPh>
    <rPh sb="7" eb="10">
      <t>ツウキンヒ</t>
    </rPh>
    <rPh sb="11" eb="14">
      <t>シュクハクヒ</t>
    </rPh>
    <rPh sb="17" eb="18">
      <t>タ</t>
    </rPh>
    <rPh sb="18" eb="20">
      <t>ケイヒ</t>
    </rPh>
    <phoneticPr fontId="18"/>
  </si>
  <si>
    <t>現場管理業務を行う代行社員並びに他社からの応援者の</t>
    <rPh sb="0" eb="2">
      <t>ゲンバ</t>
    </rPh>
    <rPh sb="2" eb="4">
      <t>カンリ</t>
    </rPh>
    <rPh sb="4" eb="6">
      <t>ギョウム</t>
    </rPh>
    <rPh sb="7" eb="8">
      <t>オコナ</t>
    </rPh>
    <rPh sb="9" eb="11">
      <t>ダイコウ</t>
    </rPh>
    <rPh sb="11" eb="13">
      <t>シャイン</t>
    </rPh>
    <rPh sb="13" eb="14">
      <t>ナラ</t>
    </rPh>
    <rPh sb="16" eb="18">
      <t>タシャ</t>
    </rPh>
    <rPh sb="21" eb="24">
      <t>オウエンシャ</t>
    </rPh>
    <phoneticPr fontId="18"/>
  </si>
  <si>
    <t>現場乗込準備並びに当該工事の報告書作成提出までに要する労務費</t>
    <rPh sb="0" eb="2">
      <t>ゲンバ</t>
    </rPh>
    <rPh sb="2" eb="4">
      <t>ノリコ</t>
    </rPh>
    <rPh sb="4" eb="6">
      <t>ジュンビ</t>
    </rPh>
    <rPh sb="6" eb="7">
      <t>ナラ</t>
    </rPh>
    <rPh sb="9" eb="11">
      <t>トウガイ</t>
    </rPh>
    <rPh sb="11" eb="13">
      <t>コウジ</t>
    </rPh>
    <rPh sb="14" eb="17">
      <t>ホウコクショ</t>
    </rPh>
    <rPh sb="17" eb="19">
      <t>サクセイ</t>
    </rPh>
    <rPh sb="19" eb="21">
      <t>テイシュツ</t>
    </rPh>
    <rPh sb="24" eb="25">
      <t>ヨウ</t>
    </rPh>
    <rPh sb="27" eb="30">
      <t>ロウムヒ</t>
    </rPh>
    <phoneticPr fontId="11"/>
  </si>
  <si>
    <t>現場支払コード表</t>
    <rPh sb="0" eb="2">
      <t>ゲンバ</t>
    </rPh>
    <rPh sb="2" eb="4">
      <t>シハラ</t>
    </rPh>
    <rPh sb="7" eb="8">
      <t>ヒョウ</t>
    </rPh>
    <phoneticPr fontId="2"/>
  </si>
  <si>
    <t>消費税</t>
    <rPh sb="0" eb="3">
      <t>しょうひぜい</t>
    </rPh>
    <phoneticPr fontId="2" type="Hiragana" alignment="distributed"/>
  </si>
  <si>
    <t>注意事項</t>
    <rPh sb="0" eb="2">
      <t>チュウイ</t>
    </rPh>
    <rPh sb="2" eb="4">
      <t>ジコウ</t>
    </rPh>
    <phoneticPr fontId="2"/>
  </si>
  <si>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2"/>
  </si>
  <si>
    <t>（印刷の余白設定・セルの高さを変える等）</t>
    <rPh sb="1" eb="3">
      <t>インサツ</t>
    </rPh>
    <rPh sb="4" eb="6">
      <t>ヨハク</t>
    </rPh>
    <rPh sb="6" eb="8">
      <t>セッテイ</t>
    </rPh>
    <rPh sb="12" eb="13">
      <t>タカ</t>
    </rPh>
    <rPh sb="15" eb="16">
      <t>カ</t>
    </rPh>
    <rPh sb="18" eb="19">
      <t>トウ</t>
    </rPh>
    <phoneticPr fontId="2"/>
  </si>
  <si>
    <t>①</t>
    <phoneticPr fontId="2"/>
  </si>
  <si>
    <t>②</t>
    <phoneticPr fontId="2"/>
  </si>
  <si>
    <t>郵便番号</t>
    <rPh sb="0" eb="2">
      <t>ユウビン</t>
    </rPh>
    <rPh sb="2" eb="4">
      <t>バンゴウ</t>
    </rPh>
    <phoneticPr fontId="2"/>
  </si>
  <si>
    <t>－</t>
    <phoneticPr fontId="2"/>
  </si>
  <si>
    <t>住所</t>
    <rPh sb="0" eb="2">
      <t>ジュウショ</t>
    </rPh>
    <phoneticPr fontId="2"/>
  </si>
  <si>
    <t>フリガナ</t>
    <phoneticPr fontId="2"/>
  </si>
  <si>
    <t>代表者</t>
    <rPh sb="0" eb="3">
      <t>ダイヒョウシャ</t>
    </rPh>
    <phoneticPr fontId="2"/>
  </si>
  <si>
    <t>代表取締役　＊＊　＊＊</t>
    <rPh sb="0" eb="2">
      <t>ダイヒョウ</t>
    </rPh>
    <rPh sb="2" eb="3">
      <t>ト</t>
    </rPh>
    <rPh sb="3" eb="4">
      <t>ジマリ</t>
    </rPh>
    <rPh sb="4" eb="5">
      <t>ヤク</t>
    </rPh>
    <phoneticPr fontId="2"/>
  </si>
  <si>
    <t>電話番号</t>
    <rPh sb="0" eb="2">
      <t>デンワ</t>
    </rPh>
    <rPh sb="2" eb="4">
      <t>バンゴウ</t>
    </rPh>
    <phoneticPr fontId="2"/>
  </si>
  <si>
    <t>０＊－＊＊＊＊－＊＊＊＊</t>
    <phoneticPr fontId="2"/>
  </si>
  <si>
    <t>取引先コード</t>
    <rPh sb="0" eb="2">
      <t>トリヒキ</t>
    </rPh>
    <rPh sb="2" eb="3">
      <t>サキ</t>
    </rPh>
    <phoneticPr fontId="2"/>
  </si>
  <si>
    <t>振込銀行データ</t>
    <rPh sb="0" eb="1">
      <t>フ</t>
    </rPh>
    <rPh sb="1" eb="2">
      <t>コ</t>
    </rPh>
    <rPh sb="2" eb="4">
      <t>ギンコウ</t>
    </rPh>
    <phoneticPr fontId="2"/>
  </si>
  <si>
    <t>銀行名</t>
    <rPh sb="0" eb="2">
      <t>ギンコウ</t>
    </rPh>
    <rPh sb="2" eb="3">
      <t>ナ</t>
    </rPh>
    <phoneticPr fontId="2"/>
  </si>
  <si>
    <t>口座名義</t>
    <rPh sb="0" eb="2">
      <t>コウザ</t>
    </rPh>
    <rPh sb="2" eb="4">
      <t>メイギ</t>
    </rPh>
    <phoneticPr fontId="2"/>
  </si>
  <si>
    <t>口座種類</t>
    <rPh sb="0" eb="2">
      <t>コウザ</t>
    </rPh>
    <rPh sb="2" eb="4">
      <t>シュルイ</t>
    </rPh>
    <phoneticPr fontId="2"/>
  </si>
  <si>
    <t>口座番号</t>
    <rPh sb="0" eb="2">
      <t>コウザ</t>
    </rPh>
    <rPh sb="2" eb="4">
      <t>バンゴウ</t>
    </rPh>
    <phoneticPr fontId="2"/>
  </si>
  <si>
    <t>伝票№</t>
    <rPh sb="0" eb="2">
      <t>でんぴょう</t>
    </rPh>
    <phoneticPr fontId="2" type="Hiragana" alignment="distributed"/>
  </si>
  <si>
    <t>御中</t>
    <rPh sb="0" eb="2">
      <t>オンチュウ</t>
    </rPh>
    <phoneticPr fontId="2"/>
  </si>
  <si>
    <t>印</t>
    <rPh sb="0" eb="1">
      <t>いん</t>
    </rPh>
    <phoneticPr fontId="2" type="Hiragana" alignment="distributed"/>
  </si>
  <si>
    <t>御中</t>
    <rPh sb="0" eb="2">
      <t>オンチュウ</t>
    </rPh>
    <phoneticPr fontId="2"/>
  </si>
  <si>
    <t>統一金融機関番号</t>
    <rPh sb="0" eb="2">
      <t>トウイツ</t>
    </rPh>
    <rPh sb="2" eb="4">
      <t>キンユウ</t>
    </rPh>
    <rPh sb="4" eb="6">
      <t>キカン</t>
    </rPh>
    <rPh sb="6" eb="8">
      <t>バンゴウ</t>
    </rPh>
    <phoneticPr fontId="2"/>
  </si>
  <si>
    <t>統一店番号</t>
    <rPh sb="0" eb="2">
      <t>トウイツ</t>
    </rPh>
    <rPh sb="2" eb="3">
      <t>テン</t>
    </rPh>
    <rPh sb="3" eb="5">
      <t>バンゴウ</t>
    </rPh>
    <phoneticPr fontId="2"/>
  </si>
  <si>
    <t>9876</t>
    <phoneticPr fontId="2"/>
  </si>
  <si>
    <t>543</t>
    <phoneticPr fontId="2"/>
  </si>
  <si>
    <t>【１】</t>
    <phoneticPr fontId="2"/>
  </si>
  <si>
    <t>（１）</t>
    <phoneticPr fontId="2"/>
  </si>
  <si>
    <t>・</t>
    <phoneticPr fontId="2"/>
  </si>
  <si>
    <t>※</t>
    <phoneticPr fontId="2"/>
  </si>
  <si>
    <t>（２）</t>
    <phoneticPr fontId="2"/>
  </si>
  <si>
    <t>【２】</t>
    <phoneticPr fontId="2"/>
  </si>
  <si>
    <t>工事名</t>
    <rPh sb="0" eb="2">
      <t>コウジ</t>
    </rPh>
    <rPh sb="2" eb="3">
      <t>ケンメイ</t>
    </rPh>
    <phoneticPr fontId="2"/>
  </si>
  <si>
    <t>請求金額</t>
    <rPh sb="0" eb="2">
      <t>セイキュウ</t>
    </rPh>
    <rPh sb="2" eb="4">
      <t>キンガク</t>
    </rPh>
    <phoneticPr fontId="2"/>
  </si>
  <si>
    <t>内容等</t>
    <rPh sb="0" eb="2">
      <t>ナイヨウ</t>
    </rPh>
    <rPh sb="2" eb="3">
      <t>ナド</t>
    </rPh>
    <phoneticPr fontId="2"/>
  </si>
  <si>
    <t>【３】</t>
    <phoneticPr fontId="2"/>
  </si>
  <si>
    <t>101</t>
    <phoneticPr fontId="2"/>
  </si>
  <si>
    <t>0054</t>
    <phoneticPr fontId="2"/>
  </si>
  <si>
    <t>請求ＮＯ</t>
    <rPh sb="0" eb="2">
      <t>セイキュウ</t>
    </rPh>
    <phoneticPr fontId="2"/>
  </si>
  <si>
    <t>納入会社データ入力</t>
    <rPh sb="0" eb="2">
      <t>ノウニュウ</t>
    </rPh>
    <rPh sb="2" eb="4">
      <t>カイシャ</t>
    </rPh>
    <rPh sb="7" eb="9">
      <t>ニュウリョク</t>
    </rPh>
    <phoneticPr fontId="2"/>
  </si>
  <si>
    <t>請求書の提出</t>
    <rPh sb="0" eb="3">
      <t>セイキュウショ</t>
    </rPh>
    <rPh sb="4" eb="6">
      <t>テイシュツ</t>
    </rPh>
    <phoneticPr fontId="2"/>
  </si>
  <si>
    <t>請求書は3枚１組で、①貴社控を除く②～③を小野田ケミコ</t>
    <rPh sb="0" eb="3">
      <t>せいきゅうしょ</t>
    </rPh>
    <rPh sb="5" eb="6">
      <t>まい</t>
    </rPh>
    <rPh sb="7" eb="8">
      <t>くみ</t>
    </rPh>
    <rPh sb="11" eb="13">
      <t>きしゃ</t>
    </rPh>
    <rPh sb="13" eb="14">
      <t>ひか</t>
    </rPh>
    <rPh sb="15" eb="16">
      <t>のぞ</t>
    </rPh>
    <rPh sb="21" eb="24">
      <t>おのだ</t>
    </rPh>
    <phoneticPr fontId="2"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</si>
  <si>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2"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</si>
  <si>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2" type="Hiragana" alignment="distributed"/>
  </si>
  <si>
    <t>扱いとなりますのでご留意願います。</t>
    <rPh sb="0" eb="1">
      <t>あつか</t>
    </rPh>
    <rPh sb="10" eb="12">
      <t>りゅうい</t>
    </rPh>
    <rPh sb="12" eb="13">
      <t>ねが</t>
    </rPh>
    <phoneticPr fontId="2" type="Hiragana" alignment="distributed"/>
  </si>
  <si>
    <t>科目項目</t>
    <rPh sb="0" eb="2">
      <t>かもく</t>
    </rPh>
    <rPh sb="2" eb="4">
      <t>こうもく</t>
    </rPh>
    <phoneticPr fontId="2" type="Hiragana" alignment="distributed"/>
  </si>
  <si>
    <t>③（現場担当者控）</t>
    <rPh sb="2" eb="4">
      <t>ゲンバ</t>
    </rPh>
    <rPh sb="4" eb="7">
      <t>タントウシャ</t>
    </rPh>
    <rPh sb="7" eb="8">
      <t>ヒカ</t>
    </rPh>
    <phoneticPr fontId="2"/>
  </si>
  <si>
    <t>部門コード</t>
    <rPh sb="0" eb="2">
      <t>ぶもん</t>
    </rPh>
    <phoneticPr fontId="2" type="Hiragana" alignment="distributed"/>
  </si>
  <si>
    <t>工事原価コード</t>
    <rPh sb="0" eb="2">
      <t>こうじ</t>
    </rPh>
    <rPh sb="2" eb="4">
      <t>げんか</t>
    </rPh>
    <phoneticPr fontId="2" type="Hiragana" alignment="distributed"/>
  </si>
  <si>
    <t>勘定科目</t>
    <rPh sb="0" eb="2">
      <t>かんじょう</t>
    </rPh>
    <rPh sb="2" eb="4">
      <t>かもく</t>
    </rPh>
    <phoneticPr fontId="2" type="Hiragana" alignment="distributed"/>
  </si>
  <si>
    <t>三井住友銀行</t>
    <rPh sb="0" eb="2">
      <t>ミツイ</t>
    </rPh>
    <rPh sb="2" eb="4">
      <t>スミトモ</t>
    </rPh>
    <rPh sb="4" eb="6">
      <t>ギンコウ</t>
    </rPh>
    <phoneticPr fontId="2"/>
  </si>
  <si>
    <t>本店営業部</t>
    <rPh sb="0" eb="2">
      <t>ホンテン</t>
    </rPh>
    <rPh sb="2" eb="4">
      <t>エイギョウ</t>
    </rPh>
    <rPh sb="4" eb="5">
      <t>ブ</t>
    </rPh>
    <phoneticPr fontId="2"/>
  </si>
  <si>
    <t>本支店</t>
    <rPh sb="0" eb="1">
      <t>ホン</t>
    </rPh>
    <rPh sb="1" eb="3">
      <t>シテン</t>
    </rPh>
    <phoneticPr fontId="2"/>
  </si>
  <si>
    <t>の箇所を入力して下さい。</t>
    <rPh sb="1" eb="3">
      <t>カショ</t>
    </rPh>
    <rPh sb="4" eb="6">
      <t>ニュウリョク</t>
    </rPh>
    <rPh sb="8" eb="9">
      <t>クダ</t>
    </rPh>
    <phoneticPr fontId="2"/>
  </si>
  <si>
    <t>請求内容が全て記載できない場合は、内訳書等（貴社様式）を</t>
    <rPh sb="0" eb="2">
      <t>せいきゅう</t>
    </rPh>
    <rPh sb="2" eb="4">
      <t>ないよう</t>
    </rPh>
    <rPh sb="5" eb="6">
      <t>すべ</t>
    </rPh>
    <rPh sb="7" eb="9">
      <t>きさい</t>
    </rPh>
    <rPh sb="13" eb="15">
      <t>ばあい</t>
    </rPh>
    <rPh sb="17" eb="19">
      <t>うちわけ</t>
    </rPh>
    <rPh sb="19" eb="20">
      <t>しょ</t>
    </rPh>
    <rPh sb="20" eb="21">
      <t>とう</t>
    </rPh>
    <rPh sb="22" eb="24">
      <t>きしゃ</t>
    </rPh>
    <rPh sb="24" eb="26">
      <t>ようしき</t>
    </rPh>
    <phoneticPr fontId="2" type="Hiragana" alignment="distributed"/>
  </si>
  <si>
    <t>添付して下さい。</t>
    <rPh sb="0" eb="2">
      <t>てんぷ</t>
    </rPh>
    <rPh sb="4" eb="5">
      <t>くだ</t>
    </rPh>
    <phoneticPr fontId="2" type="Hiragana" alignment="distributed"/>
  </si>
  <si>
    <t>鉄板リース</t>
    <rPh sb="0" eb="2">
      <t>テッパン</t>
    </rPh>
    <phoneticPr fontId="2"/>
  </si>
  <si>
    <t>登録番号</t>
    <rPh sb="0" eb="4">
      <t>トウロクバンゴウ</t>
    </rPh>
    <phoneticPr fontId="2"/>
  </si>
  <si>
    <t>T4011501010012</t>
    <phoneticPr fontId="2"/>
  </si>
  <si>
    <t>請求書NO,</t>
    <rPh sb="0" eb="2">
      <t>せいきゅう</t>
    </rPh>
    <rPh sb="2" eb="3">
      <t>しょ</t>
    </rPh>
    <phoneticPr fontId="2" type="Hiragana" alignment="distributed"/>
  </si>
  <si>
    <t>登録番号</t>
    <rPh sb="0" eb="4">
      <t>とうろくばんごう</t>
    </rPh>
    <phoneticPr fontId="2" type="Hiragana" alignment="distributed"/>
  </si>
  <si>
    <t>ＦＡＸ番号</t>
    <rPh sb="3" eb="5">
      <t>バンゴウ</t>
    </rPh>
    <phoneticPr fontId="2"/>
  </si>
  <si>
    <t>電話番号、ＦＡＸ番号入力して下さい。</t>
    <rPh sb="0" eb="4">
      <t>デンワバンゴウ</t>
    </rPh>
    <rPh sb="8" eb="10">
      <t>バンゴウ</t>
    </rPh>
    <rPh sb="10" eb="12">
      <t>ニュウリョク</t>
    </rPh>
    <rPh sb="14" eb="15">
      <t>クダ</t>
    </rPh>
    <phoneticPr fontId="2"/>
  </si>
  <si>
    <t>当座預金</t>
  </si>
  <si>
    <t>工事名を入力して下さい</t>
    <rPh sb="0" eb="2">
      <t>コウジ</t>
    </rPh>
    <rPh sb="2" eb="3">
      <t>メイ</t>
    </rPh>
    <rPh sb="4" eb="6">
      <t>ニュウリョク</t>
    </rPh>
    <rPh sb="8" eb="9">
      <t>クダ</t>
    </rPh>
    <phoneticPr fontId="32"/>
  </si>
  <si>
    <t>工事番号</t>
    <rPh sb="0" eb="2">
      <t>コウジ</t>
    </rPh>
    <rPh sb="2" eb="4">
      <t>バンゴウ</t>
    </rPh>
    <phoneticPr fontId="2"/>
  </si>
  <si>
    <t>工事担当者</t>
    <rPh sb="0" eb="2">
      <t>コウジ</t>
    </rPh>
    <rPh sb="2" eb="5">
      <t>タントウシャ</t>
    </rPh>
    <phoneticPr fontId="2"/>
  </si>
  <si>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1" eb="23">
      <t>ニュウリョク</t>
    </rPh>
    <rPh sb="24" eb="26">
      <t>ニンイ</t>
    </rPh>
    <phoneticPr fontId="32"/>
  </si>
  <si>
    <t>請求書に添付する御社の内訳明細書等の枚数を入力下さい</t>
    <rPh sb="0" eb="3">
      <t>セイキュウショ</t>
    </rPh>
    <rPh sb="4" eb="6">
      <t>テンプ</t>
    </rPh>
    <rPh sb="8" eb="10">
      <t>オンシャ</t>
    </rPh>
    <rPh sb="11" eb="13">
      <t>ウチワケ</t>
    </rPh>
    <rPh sb="13" eb="15">
      <t>メイサイ</t>
    </rPh>
    <rPh sb="15" eb="16">
      <t>ショ</t>
    </rPh>
    <rPh sb="16" eb="17">
      <t>トウ</t>
    </rPh>
    <rPh sb="18" eb="20">
      <t>マイスウ</t>
    </rPh>
    <rPh sb="21" eb="23">
      <t>ニュウリョク</t>
    </rPh>
    <rPh sb="23" eb="24">
      <t>クダ</t>
    </rPh>
    <phoneticPr fontId="32"/>
  </si>
  <si>
    <t>事業場</t>
    <rPh sb="0" eb="3">
      <t>ジギョウジョウ</t>
    </rPh>
    <phoneticPr fontId="2"/>
  </si>
  <si>
    <t>税区分</t>
    <rPh sb="0" eb="3">
      <t>ぜいくぶん</t>
    </rPh>
    <phoneticPr fontId="2" type="Hiragana" alignment="distributed"/>
  </si>
  <si>
    <t>※請求内容が記載できない場合は、請求金額の総額を入力の上　　　　　　御社様式の請求書もしくは内訳明細書を添付して下さい。</t>
    <rPh sb="1" eb="3">
      <t>セイキュウ</t>
    </rPh>
    <rPh sb="3" eb="5">
      <t>ナイヨウ</t>
    </rPh>
    <rPh sb="6" eb="8">
      <t>キサイ</t>
    </rPh>
    <rPh sb="12" eb="14">
      <t>バアイ</t>
    </rPh>
    <rPh sb="16" eb="19">
      <t>セイキュウキン</t>
    </rPh>
    <rPh sb="19" eb="20">
      <t>ガク</t>
    </rPh>
    <rPh sb="21" eb="23">
      <t>ソウガク</t>
    </rPh>
    <rPh sb="24" eb="26">
      <t>ニュウリョク</t>
    </rPh>
    <rPh sb="27" eb="28">
      <t>ウエ</t>
    </rPh>
    <rPh sb="34" eb="36">
      <t>オンシャ</t>
    </rPh>
    <rPh sb="36" eb="38">
      <t>ヨウシキ</t>
    </rPh>
    <rPh sb="39" eb="42">
      <t>セイキュウショ</t>
    </rPh>
    <rPh sb="46" eb="48">
      <t>ウチワケ</t>
    </rPh>
    <rPh sb="48" eb="51">
      <t>メイサイショ</t>
    </rPh>
    <rPh sb="52" eb="54">
      <t>テンプ</t>
    </rPh>
    <rPh sb="56" eb="57">
      <t>クダ</t>
    </rPh>
    <phoneticPr fontId="2"/>
  </si>
  <si>
    <t>請求年は西暦で入力して下さい。</t>
    <rPh sb="0" eb="2">
      <t>セイキュウ</t>
    </rPh>
    <rPh sb="2" eb="3">
      <t>ネン</t>
    </rPh>
    <rPh sb="4" eb="6">
      <t>セイレキ</t>
    </rPh>
    <rPh sb="7" eb="9">
      <t>ニュウリョク</t>
    </rPh>
    <rPh sb="11" eb="12">
      <t>クダ</t>
    </rPh>
    <phoneticPr fontId="32"/>
  </si>
  <si>
    <t>事業場を入力して下さい。</t>
    <rPh sb="0" eb="3">
      <t>ジギョウジョウ</t>
    </rPh>
    <rPh sb="4" eb="6">
      <t>ニュウリョク</t>
    </rPh>
    <rPh sb="8" eb="9">
      <t>クダ</t>
    </rPh>
    <phoneticPr fontId="32"/>
  </si>
  <si>
    <t>社名を入力して下さい。</t>
    <rPh sb="0" eb="2">
      <t>シャメイ</t>
    </rPh>
    <rPh sb="3" eb="5">
      <t>ニュウリョク</t>
    </rPh>
    <rPh sb="7" eb="8">
      <t>クダ</t>
    </rPh>
    <phoneticPr fontId="32"/>
  </si>
  <si>
    <t>郵便番号、住所を入力して下さい。</t>
    <rPh sb="0" eb="4">
      <t>ユウビンバンゴウ</t>
    </rPh>
    <rPh sb="5" eb="7">
      <t>ジュウショ</t>
    </rPh>
    <rPh sb="8" eb="10">
      <t>ニュウリョク</t>
    </rPh>
    <rPh sb="12" eb="13">
      <t>クダ</t>
    </rPh>
    <phoneticPr fontId="32"/>
  </si>
  <si>
    <t>代表者役職、氏名を入力して下さい。</t>
    <rPh sb="0" eb="3">
      <t>ダイヒョウシャ</t>
    </rPh>
    <rPh sb="3" eb="5">
      <t>ヤクショク</t>
    </rPh>
    <rPh sb="6" eb="8">
      <t>シメイ</t>
    </rPh>
    <rPh sb="9" eb="11">
      <t>ニュウリョク</t>
    </rPh>
    <rPh sb="13" eb="14">
      <t>クダ</t>
    </rPh>
    <phoneticPr fontId="32"/>
  </si>
  <si>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32"/>
  </si>
  <si>
    <t>弊社の工事担当者を入力して下さい。</t>
    <rPh sb="0" eb="2">
      <t>ヘイシャ</t>
    </rPh>
    <rPh sb="3" eb="5">
      <t>コウジ</t>
    </rPh>
    <rPh sb="5" eb="8">
      <t>タントウシャ</t>
    </rPh>
    <rPh sb="9" eb="11">
      <t>ニュウリョク</t>
    </rPh>
    <rPh sb="13" eb="14">
      <t>クダ</t>
    </rPh>
    <phoneticPr fontId="32"/>
  </si>
  <si>
    <t>特記事項等ありましたら備考欄へ入力願います。</t>
    <rPh sb="0" eb="2">
      <t>トッキ</t>
    </rPh>
    <rPh sb="2" eb="4">
      <t>ジコウ</t>
    </rPh>
    <rPh sb="4" eb="5">
      <t>トウ</t>
    </rPh>
    <rPh sb="11" eb="14">
      <t>ビコウラン</t>
    </rPh>
    <rPh sb="15" eb="17">
      <t>ニュウリョク</t>
    </rPh>
    <rPh sb="17" eb="18">
      <t>ネガ</t>
    </rPh>
    <phoneticPr fontId="32"/>
  </si>
  <si>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32"/>
  </si>
  <si>
    <t>工事番号</t>
    <rPh sb="0" eb="4">
      <t>こうじばんごう</t>
    </rPh>
    <phoneticPr fontId="2" type="Hiragana" alignment="distributed"/>
  </si>
  <si>
    <t>初期入力シート</t>
    <rPh sb="0" eb="2">
      <t>ショキ</t>
    </rPh>
    <rPh sb="2" eb="4">
      <t>ニュウリョク</t>
    </rPh>
    <phoneticPr fontId="2"/>
  </si>
  <si>
    <t>御社の会社データを入力して下さい。</t>
    <rPh sb="0" eb="2">
      <t>オンシャ</t>
    </rPh>
    <rPh sb="3" eb="5">
      <t>カイシャ</t>
    </rPh>
    <rPh sb="9" eb="11">
      <t>ニュウリョク</t>
    </rPh>
    <rPh sb="13" eb="14">
      <t>クダ</t>
    </rPh>
    <phoneticPr fontId="2"/>
  </si>
  <si>
    <t>入力項目</t>
    <rPh sb="0" eb="2">
      <t>ニュウリョク</t>
    </rPh>
    <rPh sb="2" eb="4">
      <t>コウモク</t>
    </rPh>
    <phoneticPr fontId="2"/>
  </si>
  <si>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8"/>
  </si>
  <si>
    <t>振込銀行データ</t>
    <rPh sb="0" eb="2">
      <t>フリコ</t>
    </rPh>
    <rPh sb="2" eb="4">
      <t>ギンコウ</t>
    </rPh>
    <phoneticPr fontId="2"/>
  </si>
  <si>
    <t>御社の振込先口座情報を入力願います。</t>
    <rPh sb="0" eb="2">
      <t>オンシャ</t>
    </rPh>
    <rPh sb="3" eb="5">
      <t>フリコミ</t>
    </rPh>
    <rPh sb="5" eb="6">
      <t>サキ</t>
    </rPh>
    <rPh sb="6" eb="8">
      <t>コウザ</t>
    </rPh>
    <rPh sb="8" eb="10">
      <t>ジョウホウ</t>
    </rPh>
    <rPh sb="11" eb="13">
      <t>ニュウリョク</t>
    </rPh>
    <rPh sb="13" eb="14">
      <t>ネガ</t>
    </rPh>
    <phoneticPr fontId="2"/>
  </si>
  <si>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2"/>
  </si>
  <si>
    <t>口座種類（普通、当座）、口座番号</t>
    <rPh sb="0" eb="2">
      <t>コウザ</t>
    </rPh>
    <rPh sb="2" eb="4">
      <t>シュルイ</t>
    </rPh>
    <rPh sb="5" eb="7">
      <t>フツウ</t>
    </rPh>
    <rPh sb="8" eb="10">
      <t>トウザ</t>
    </rPh>
    <rPh sb="12" eb="14">
      <t>コウザ</t>
    </rPh>
    <rPh sb="14" eb="16">
      <t>バンゴウ</t>
    </rPh>
    <phoneticPr fontId="2"/>
  </si>
  <si>
    <t>請求データ入力シート</t>
    <rPh sb="0" eb="2">
      <t>セイキュウ</t>
    </rPh>
    <rPh sb="5" eb="7">
      <t>ニュウリョク</t>
    </rPh>
    <phoneticPr fontId="2"/>
  </si>
  <si>
    <t>該当工事の現場データを入力願います。</t>
    <rPh sb="0" eb="2">
      <t>ガイトウ</t>
    </rPh>
    <rPh sb="2" eb="4">
      <t>コウジ</t>
    </rPh>
    <rPh sb="5" eb="7">
      <t>ゲンバ</t>
    </rPh>
    <rPh sb="11" eb="13">
      <t>ニュウリョク</t>
    </rPh>
    <rPh sb="13" eb="14">
      <t>ネガ</t>
    </rPh>
    <phoneticPr fontId="2"/>
  </si>
  <si>
    <t>請求年月日、工事名、工事番号、弊社現場担当者名、請求NO、内訳明細枚数</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ウチワケ</t>
    </rPh>
    <rPh sb="31" eb="33">
      <t>メイサイ</t>
    </rPh>
    <rPh sb="33" eb="35">
      <t>マイスウ</t>
    </rPh>
    <phoneticPr fontId="2"/>
  </si>
  <si>
    <t>工事番号は、弊社現場担当者へお問合せ願います。</t>
    <rPh sb="2" eb="4">
      <t>バンゴウ</t>
    </rPh>
    <rPh sb="6" eb="8">
      <t>ヘイシャ</t>
    </rPh>
    <rPh sb="8" eb="10">
      <t>ゲンバ</t>
    </rPh>
    <rPh sb="10" eb="13">
      <t>タントウシャ</t>
    </rPh>
    <phoneticPr fontId="2"/>
  </si>
  <si>
    <t>数量、単価、内容等</t>
    <rPh sb="0" eb="2">
      <t>スウリョウ</t>
    </rPh>
    <rPh sb="3" eb="5">
      <t>タンカ</t>
    </rPh>
    <rPh sb="6" eb="8">
      <t>ナイヨウ</t>
    </rPh>
    <rPh sb="8" eb="9">
      <t>トウ</t>
    </rPh>
    <phoneticPr fontId="2"/>
  </si>
  <si>
    <t>請求書に記載しきれない場合は請求金額総額を入力の上</t>
    <rPh sb="0" eb="2">
      <t>セイキュウ</t>
    </rPh>
    <rPh sb="2" eb="3">
      <t>ショ</t>
    </rPh>
    <rPh sb="4" eb="6">
      <t>キサイ</t>
    </rPh>
    <rPh sb="11" eb="13">
      <t>バアイ</t>
    </rPh>
    <rPh sb="14" eb="16">
      <t>セイキュウ</t>
    </rPh>
    <rPh sb="16" eb="18">
      <t>キンガク</t>
    </rPh>
    <rPh sb="18" eb="20">
      <t>ソウガク</t>
    </rPh>
    <rPh sb="21" eb="23">
      <t>ニュウリョク</t>
    </rPh>
    <rPh sb="24" eb="25">
      <t>ウエ</t>
    </rPh>
    <phoneticPr fontId="2"/>
  </si>
  <si>
    <t>内訳明細等（御社様式）を添付して下さい。</t>
    <rPh sb="0" eb="2">
      <t>ウチワケ</t>
    </rPh>
    <rPh sb="2" eb="4">
      <t>メイサイ</t>
    </rPh>
    <rPh sb="4" eb="5">
      <t>トウ</t>
    </rPh>
    <rPh sb="6" eb="8">
      <t>オンシャ</t>
    </rPh>
    <rPh sb="8" eb="10">
      <t>ヨウシキ</t>
    </rPh>
    <rPh sb="12" eb="14">
      <t>テンプ</t>
    </rPh>
    <rPh sb="16" eb="17">
      <t>クダ</t>
    </rPh>
    <phoneticPr fontId="2"/>
  </si>
  <si>
    <t>請求書印刷・提出</t>
    <rPh sb="0" eb="2">
      <t>セイキュウ</t>
    </rPh>
    <rPh sb="2" eb="3">
      <t>ショ</t>
    </rPh>
    <rPh sb="3" eb="5">
      <t>インサツ</t>
    </rPh>
    <rPh sb="6" eb="8">
      <t>テイシュツ</t>
    </rPh>
    <phoneticPr fontId="2"/>
  </si>
  <si>
    <t>請求書用紙印刷</t>
    <rPh sb="0" eb="3">
      <t>セイキュウショ</t>
    </rPh>
    <rPh sb="3" eb="5">
      <t>ヨウシ</t>
    </rPh>
    <rPh sb="5" eb="7">
      <t>インサツ</t>
    </rPh>
    <phoneticPr fontId="2"/>
  </si>
  <si>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2"/>
  </si>
  <si>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8"/>
  </si>
  <si>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2"/>
  </si>
  <si>
    <t>現場担当者宛にご提出願います。</t>
    <rPh sb="0" eb="2">
      <t>ゲンバ</t>
    </rPh>
    <rPh sb="2" eb="5">
      <t>タントウシャ</t>
    </rPh>
    <rPh sb="5" eb="6">
      <t>アテ</t>
    </rPh>
    <rPh sb="8" eb="10">
      <t>テイシュツ</t>
    </rPh>
    <rPh sb="10" eb="11">
      <t>ネガ</t>
    </rPh>
    <phoneticPr fontId="18"/>
  </si>
  <si>
    <t>データは水色のセルのみ入力して下さい。</t>
    <rPh sb="4" eb="6">
      <t>ミズイロ</t>
    </rPh>
    <rPh sb="11" eb="13">
      <t>ニュウリョク</t>
    </rPh>
    <rPh sb="15" eb="16">
      <t>クダ</t>
    </rPh>
    <phoneticPr fontId="2"/>
  </si>
  <si>
    <t>欄</t>
    <rPh sb="0" eb="1">
      <t>ラン</t>
    </rPh>
    <phoneticPr fontId="2"/>
  </si>
  <si>
    <t>③</t>
    <phoneticPr fontId="2"/>
  </si>
  <si>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8"/>
  </si>
  <si>
    <t>お問い合わせ下さい。</t>
    <rPh sb="1" eb="2">
      <t>ト</t>
    </rPh>
    <rPh sb="3" eb="4">
      <t>ア</t>
    </rPh>
    <rPh sb="6" eb="7">
      <t>クダ</t>
    </rPh>
    <phoneticPr fontId="18"/>
  </si>
  <si>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2"/>
  </si>
  <si>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2"/>
  </si>
  <si>
    <t>工事本部</t>
  </si>
  <si>
    <t>河川改修工事</t>
    <rPh sb="0" eb="2">
      <t>カセン</t>
    </rPh>
    <rPh sb="2" eb="4">
      <t>カイシュウ</t>
    </rPh>
    <rPh sb="4" eb="6">
      <t>コウジ</t>
    </rPh>
    <phoneticPr fontId="2"/>
  </si>
  <si>
    <t>足場鋼材</t>
    <rPh sb="0" eb="2">
      <t>アシバ</t>
    </rPh>
    <rPh sb="2" eb="4">
      <t>コウザイ</t>
    </rPh>
    <phoneticPr fontId="2"/>
  </si>
  <si>
    <t>仮設運搬費</t>
    <rPh sb="0" eb="2">
      <t>カセツ</t>
    </rPh>
    <rPh sb="2" eb="5">
      <t>ウンパンヒ</t>
    </rPh>
    <phoneticPr fontId="2"/>
  </si>
  <si>
    <t>小野田ケミコ株式会社</t>
    <rPh sb="0" eb="3">
      <t>オノダ</t>
    </rPh>
    <rPh sb="6" eb="10">
      <t>カブシキカイシャ</t>
    </rPh>
    <phoneticPr fontId="2"/>
  </si>
  <si>
    <t>1007046</t>
    <phoneticPr fontId="2"/>
  </si>
  <si>
    <t>001</t>
    <phoneticPr fontId="2"/>
  </si>
  <si>
    <t>1624141</t>
    <phoneticPr fontId="2"/>
  </si>
  <si>
    <t>KT23040500</t>
    <phoneticPr fontId="2"/>
  </si>
  <si>
    <t>会社名</t>
    <rPh sb="0" eb="2">
      <t>カイシャ</t>
    </rPh>
    <rPh sb="2" eb="3">
      <t>メイ</t>
    </rPh>
    <phoneticPr fontId="2"/>
  </si>
  <si>
    <t>東京都千代田区神田錦町3-21</t>
    <rPh sb="0" eb="3">
      <t>トウキョウト</t>
    </rPh>
    <rPh sb="3" eb="7">
      <t>チヨダク</t>
    </rPh>
    <rPh sb="7" eb="9">
      <t>カンダ</t>
    </rPh>
    <rPh sb="9" eb="11">
      <t>ニシキマチ</t>
    </rPh>
    <phoneticPr fontId="2"/>
  </si>
  <si>
    <t>オノダケミコ(カ</t>
    <phoneticPr fontId="2"/>
  </si>
  <si>
    <t>ｵﾉﾀﾞｹﾐｺ(ｶ</t>
    <phoneticPr fontId="2"/>
  </si>
  <si>
    <t>仮設運搬費(1102019000)</t>
  </si>
  <si>
    <t>税区分</t>
    <rPh sb="0" eb="3">
      <t>ゼイクブン</t>
    </rPh>
    <phoneticPr fontId="2"/>
  </si>
  <si>
    <t>税抜金額</t>
    <rPh sb="0" eb="2">
      <t>ゼイヌ</t>
    </rPh>
    <rPh sb="2" eb="4">
      <t>キンガク</t>
    </rPh>
    <phoneticPr fontId="2"/>
  </si>
  <si>
    <t>税抜金額</t>
    <rPh sb="0" eb="4">
      <t>ゼイバツキンガク</t>
    </rPh>
    <phoneticPr fontId="2"/>
  </si>
  <si>
    <t>消費税</t>
    <rPh sb="0" eb="3">
      <t>ショウヒゼイ</t>
    </rPh>
    <phoneticPr fontId="2"/>
  </si>
  <si>
    <t>請求金額</t>
    <rPh sb="0" eb="4">
      <t>セイキュウキンガク</t>
    </rPh>
    <phoneticPr fontId="2"/>
  </si>
  <si>
    <t>対象外</t>
  </si>
  <si>
    <t>飲料水</t>
    <rPh sb="0" eb="3">
      <t>インリョウスイ</t>
    </rPh>
    <phoneticPr fontId="2"/>
  </si>
  <si>
    <t>合　計</t>
    <rPh sb="0" eb="1">
      <t>ゴウ</t>
    </rPh>
    <rPh sb="2" eb="3">
      <t>ケイ</t>
    </rPh>
    <phoneticPr fontId="2"/>
  </si>
  <si>
    <t>(税率10.0％)</t>
    <rPh sb="1" eb="3">
      <t>ゼイリツ</t>
    </rPh>
    <phoneticPr fontId="2"/>
  </si>
  <si>
    <t>(税率 8.0％)</t>
    <rPh sb="1" eb="3">
      <t>ゼイリツ</t>
    </rPh>
    <phoneticPr fontId="2"/>
  </si>
  <si>
    <t>KT23050100</t>
    <phoneticPr fontId="2" type="Hiragana" alignment="distributed"/>
  </si>
  <si>
    <t>本体金額</t>
    <rPh sb="0" eb="2">
      <t>ほんたい</t>
    </rPh>
    <rPh sb="2" eb="4">
      <t>きんがく</t>
    </rPh>
    <phoneticPr fontId="2" type="Hiragana" alignment="distributed"/>
  </si>
  <si>
    <t>請求金額</t>
    <phoneticPr fontId="2" type="Hiragana" alignment="distributed"/>
  </si>
  <si>
    <t>本体金額</t>
    <rPh sb="0" eb="4">
      <t>ほんたいきんがく</t>
    </rPh>
    <phoneticPr fontId="2" type="Hiragana" alignment="distributed"/>
  </si>
  <si>
    <t>金額</t>
    <rPh sb="0" eb="2">
      <t>キンガク</t>
    </rPh>
    <phoneticPr fontId="2"/>
  </si>
  <si>
    <t>支払承認印</t>
    <rPh sb="0" eb="2">
      <t>シハラ</t>
    </rPh>
    <rPh sb="2" eb="4">
      <t>ショウニン</t>
    </rPh>
    <rPh sb="4" eb="5">
      <t>イン</t>
    </rPh>
    <phoneticPr fontId="2"/>
  </si>
  <si>
    <t>工事本部(005300)</t>
  </si>
  <si>
    <t>請求内容を入力して下さい。</t>
    <rPh sb="0" eb="2">
      <t>セイキュウ</t>
    </rPh>
    <rPh sb="2" eb="4">
      <t>ナイヨウ</t>
    </rPh>
    <rPh sb="5" eb="7">
      <t>ニュウリョク</t>
    </rPh>
    <rPh sb="9" eb="10">
      <t>クダ</t>
    </rPh>
    <phoneticPr fontId="2"/>
  </si>
  <si>
    <t>※税区分は消費税10％、8％、対象外のいずれかを選択して下さい。</t>
    <rPh sb="1" eb="4">
      <t>ゼイクブン</t>
    </rPh>
    <rPh sb="5" eb="8">
      <t>ショウヒゼイ</t>
    </rPh>
    <rPh sb="15" eb="18">
      <t>タイショウガイ</t>
    </rPh>
    <rPh sb="24" eb="26">
      <t>センタク</t>
    </rPh>
    <rPh sb="28" eb="29">
      <t>クダ</t>
    </rPh>
    <phoneticPr fontId="2"/>
  </si>
  <si>
    <t>10-001</t>
    <phoneticPr fontId="2"/>
  </si>
  <si>
    <t>御社の請求情報を入力願います。</t>
    <rPh sb="0" eb="2">
      <t>オンシャ</t>
    </rPh>
    <rPh sb="3" eb="5">
      <t>セイキュウ</t>
    </rPh>
    <rPh sb="5" eb="7">
      <t>ジョウホウ</t>
    </rPh>
    <rPh sb="8" eb="10">
      <t>ニュウリョク</t>
    </rPh>
    <rPh sb="10" eb="11">
      <t>ネガ</t>
    </rPh>
    <phoneticPr fontId="2"/>
  </si>
  <si>
    <t>税区分毎に消費税額が表示されます。（インボイス要件）</t>
    <rPh sb="0" eb="3">
      <t>ゼイクブン</t>
    </rPh>
    <rPh sb="3" eb="4">
      <t>ゴト</t>
    </rPh>
    <rPh sb="5" eb="8">
      <t>ショウヒゼイ</t>
    </rPh>
    <rPh sb="8" eb="9">
      <t>ガク</t>
    </rPh>
    <rPh sb="10" eb="12">
      <t>ヒョウジ</t>
    </rPh>
    <rPh sb="23" eb="25">
      <t>ヨウケン</t>
    </rPh>
    <phoneticPr fontId="2"/>
  </si>
  <si>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2"/>
  </si>
  <si>
    <t>消費税の税区分（10％、8％、対象外）のいずれかを選択して下さい。</t>
    <rPh sb="0" eb="3">
      <t>ショウヒゼイ</t>
    </rPh>
    <rPh sb="4" eb="7">
      <t>ゼイクブン</t>
    </rPh>
    <rPh sb="15" eb="18">
      <t>タイショウガイ</t>
    </rPh>
    <rPh sb="25" eb="30">
      <t>カナrズ</t>
    </rPh>
    <phoneticPr fontId="2"/>
  </si>
  <si>
    <t>※消費税金額は税率毎に表示されます。（インボイス要件）</t>
    <rPh sb="1" eb="4">
      <t>ショウヒゼイ</t>
    </rPh>
    <rPh sb="4" eb="6">
      <t>キンガク</t>
    </rPh>
    <rPh sb="7" eb="9">
      <t>ゼイリツ</t>
    </rPh>
    <rPh sb="9" eb="10">
      <t>ゴト</t>
    </rPh>
    <rPh sb="11" eb="13">
      <t>ヒョウジ</t>
    </rPh>
    <rPh sb="24" eb="26">
      <t>ヨウケン</t>
    </rPh>
    <phoneticPr fontId="2"/>
  </si>
  <si>
    <t>※消費税の税率が複数ある場合は税区分毎に表示されます</t>
    <rPh sb="1" eb="4">
      <t>ショウヒゼイ</t>
    </rPh>
    <rPh sb="5" eb="7">
      <t>ゼイリツ</t>
    </rPh>
    <rPh sb="8" eb="10">
      <t>フクスウ</t>
    </rPh>
    <rPh sb="12" eb="14">
      <t>バアイ</t>
    </rPh>
    <rPh sb="15" eb="18">
      <t>ゼイクブン</t>
    </rPh>
    <rPh sb="18" eb="19">
      <t>ゴト</t>
    </rPh>
    <rPh sb="20" eb="22">
      <t>ヒョウジ</t>
    </rPh>
    <phoneticPr fontId="2"/>
  </si>
  <si>
    <t>小野田</t>
    <rPh sb="0" eb="3">
      <t>オノダ</t>
    </rPh>
    <phoneticPr fontId="2"/>
  </si>
  <si>
    <t>御社の振込先情報を入力下さい。　　　　　　　　　　　　　　　　　　　　　　　　　　　　　　　　　　　　　　　　　　※当社のシステムに御社の振込先を登録していますので、振込先が変更になる場合は、弊社経理部もしくは請求書提出先の業務部へお知らせ下さい。</t>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32"/>
  </si>
  <si>
    <t>弊社が指定した取引先コードを入力して下さい。　　　　　　　　　　　　　　　　　　　　　※取引先コードがご不明な場合は、弊社経理部もしくは請求書提出先の業務部あてにお問合せ願います。</t>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32"/>
  </si>
  <si>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2" type="Hiragana" alignment="distributed"/>
  </si>
  <si>
    <t>請求書の記載方法をよくご確認の上、作成をお願いいたします。</t>
    <rPh sb="0" eb="3">
      <t>せいきゅうしょ</t>
    </rPh>
    <rPh sb="4" eb="6">
      <t>きさい</t>
    </rPh>
    <rPh sb="6" eb="8">
      <t>ほうほう</t>
    </rPh>
    <rPh sb="12" eb="14">
      <t>かくにん</t>
    </rPh>
    <rPh sb="15" eb="16">
      <t>うえ</t>
    </rPh>
    <rPh sb="17" eb="19">
      <t>さくせい</t>
    </rPh>
    <rPh sb="21" eb="22">
      <t>ねが</t>
    </rPh>
    <phoneticPr fontId="2" type="Hiragana" alignment="distributed"/>
  </si>
  <si>
    <t>指定請求書記載方法</t>
    <rPh sb="0" eb="2">
      <t>シテイ</t>
    </rPh>
    <rPh sb="2" eb="5">
      <t>セイキュウショ</t>
    </rPh>
    <rPh sb="5" eb="7">
      <t>キサイ</t>
    </rPh>
    <rPh sb="7" eb="9">
      <t>ホウホウ</t>
    </rPh>
    <phoneticPr fontId="2"/>
  </si>
  <si>
    <t>指定請求書記載方法（リース・物品納入会社用）</t>
    <rPh sb="0" eb="1">
      <t>ユビ</t>
    </rPh>
    <rPh sb="1" eb="2">
      <t>サダム</t>
    </rPh>
    <rPh sb="2" eb="3">
      <t>ショウ</t>
    </rPh>
    <rPh sb="3" eb="4">
      <t>モトム</t>
    </rPh>
    <rPh sb="4" eb="5">
      <t>ショ</t>
    </rPh>
    <rPh sb="5" eb="7">
      <t>キサイ</t>
    </rPh>
    <rPh sb="7" eb="9">
      <t>ホウホウ</t>
    </rPh>
    <rPh sb="14" eb="16">
      <t>ブッピン</t>
    </rPh>
    <rPh sb="16" eb="18">
      <t>ノウニュウ</t>
    </rPh>
    <rPh sb="18" eb="20">
      <t>カイシャ</t>
    </rPh>
    <rPh sb="20" eb="21">
      <t>ヨウ</t>
    </rPh>
    <phoneticPr fontId="2"/>
  </si>
  <si>
    <t/>
  </si>
  <si>
    <t>2023年</t>
  </si>
  <si>
    <t>T4011501010012</t>
  </si>
  <si>
    <t>2023年10月20日</t>
  </si>
  <si>
    <t>101</t>
  </si>
  <si>
    <t>0054</t>
  </si>
  <si>
    <t>東京都千代田区神田錦町3-21</t>
  </si>
  <si>
    <t>河川改修工事</t>
  </si>
  <si>
    <t>オノダケミコ(カ</t>
  </si>
  <si>
    <t>（担当者　小野田　様）</t>
  </si>
  <si>
    <t>代表取締役　＊＊　＊＊</t>
  </si>
  <si>
    <t>０＊－＊＊＊＊－＊＊＊＊</t>
  </si>
  <si>
    <t>9876</t>
  </si>
  <si>
    <t>543</t>
  </si>
  <si>
    <t>10-001</t>
  </si>
  <si>
    <t>三井住友銀行</t>
  </si>
  <si>
    <t>本店営業部</t>
  </si>
  <si>
    <t>ｵﾉﾀﾞｹﾐｺ(ｶ</t>
  </si>
  <si>
    <t>1624141 ）</t>
  </si>
  <si>
    <t>1007046001</t>
  </si>
  <si>
    <t>10月 河川改修工事 鉄板リース</t>
  </si>
  <si>
    <t>10月 河川改修工事 足場鋼材</t>
  </si>
  <si>
    <t>10月 河川改修工事 仮設運搬費</t>
  </si>
  <si>
    <t>10月 河川改修工事 飲料水</t>
  </si>
  <si>
    <t xml:space="preserve"> </t>
  </si>
  <si>
    <t>消費税</t>
  </si>
  <si>
    <t>(税率10.0％)</t>
  </si>
  <si>
    <t>(税率 8.0％)</t>
  </si>
  <si>
    <t>　</t>
  </si>
  <si>
    <t>（工事担当者名　小野田　様）</t>
  </si>
  <si>
    <t>1624141　）</t>
  </si>
  <si>
    <t>Ｎｏ、　10-001</t>
  </si>
  <si>
    <t>工事本部工事現場</t>
  </si>
  <si>
    <t>1007046</t>
  </si>
  <si>
    <t>KT23040500</t>
  </si>
  <si>
    <t>10月 工事本部 鉄板リース</t>
  </si>
  <si>
    <t>10月 工事本部 足場鋼材</t>
  </si>
  <si>
    <t>10月 工事本部 仮設運搬費</t>
  </si>
  <si>
    <t>10月 工事本部 飲料水</t>
  </si>
  <si>
    <t>KT23050100</t>
  </si>
  <si>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2" type="Hiragana" alignment="distributed"/>
  </si>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</sst>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3" formatCode="_ * #,##0.00_ ;_ * \-#,##0.00_ ;_ * &quot;-&quot;??_ ;_ @_ "/>
    <numFmt numFmtId="176" formatCode="#,##0.0_ "/>
    <numFmt numFmtId="177" formatCode="#,##0_);[Red]\(#,##0\)"/>
    <numFmt numFmtId="178" formatCode="[$-411]ggge&quot;年&quot;"/>
    <numFmt numFmtId="179" formatCode="0.0%"/>
    <numFmt numFmtId="180" formatCode="#,##0;&quot;▲ &quot;#,##0"/>
    <numFmt numFmtId="181" formatCode="&quot;$&quot;#,##0_);[Red]\(&quot;$&quot;#,##0\)"/>
    <numFmt numFmtId="182" formatCode="\w\w\w"/>
    <numFmt numFmtId="183" formatCode="_-&quot;｣&quot;* #,##0_-;\-&quot;｣&quot;* #,##0_-;_-&quot;｣&quot;* &quot;-&quot;_-;_-@_-"/>
    <numFmt numFmtId="184" formatCode="_-&quot;｣&quot;* #,##0.00_-;\-&quot;｣&quot;* #,##0.00_-;_-&quot;｣&quot;* &quot;-&quot;??_-;_-@_-"/>
    <numFmt numFmtId="185" formatCode="#,##0;&quot;△ &quot;#,##0"/>
    <numFmt numFmtId="186" formatCode="#,##0.00;&quot;△ &quot;#,##0.00"/>
    <numFmt numFmtId="187" formatCode="yyyy&quot;年&quot;m&quot;月&quot;;@"/>
    <numFmt numFmtId="188" formatCode="yyyy&quot;年&quot;m&quot;月&quot;d&quot;日&quot;;@"/>
    <numFmt numFmtId="189" formatCode="&quot;¥&quot;#,##0_);[Red]\(&quot;¥&quot;#,##0\)"/>
  </numFmts>
  <fonts count="44">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9"/>
      <name val="ＭＳ ゴシック"/>
      <family val="3"/>
      <charset val="128"/>
    </font>
    <font>
      <sz val="17"/>
      <name val="ＭＳ ゴシック"/>
      <family val="3"/>
      <charset val="128"/>
    </font>
    <font>
      <sz val="12"/>
      <name val="HG正楷書体-PRO"/>
      <family val="4"/>
      <charset val="128"/>
    </font>
    <font>
      <b/>
      <sz val="14"/>
      <name val="HG正楷書体-PRO"/>
      <family val="4"/>
      <charset val="128"/>
    </font>
    <font>
      <sz val="14"/>
      <name val="HG正楷書体-PRO"/>
      <family val="4"/>
      <charset val="128"/>
    </font>
    <font>
      <b/>
      <sz val="14"/>
      <name val="ＭＳ Ｐ明朝"/>
      <family val="1"/>
      <charset val="128"/>
    </font>
    <font>
      <sz val="12"/>
      <name val="ＭＳ 明朝"/>
      <family val="1"/>
      <charset val="128"/>
    </font>
    <font>
      <b/>
      <sz val="9"/>
      <color indexed="81"/>
      <name val="ＭＳ Ｐゴシック"/>
      <family val="3"/>
      <charset val="128"/>
    </font>
    <font>
      <sz val="6"/>
      <name val="ＭＳ Ｐゴシック"/>
      <family val="3"/>
      <charset val="128"/>
    </font>
    <font>
      <b/>
      <sz val="14"/>
      <name val="ＭＳ ゴシック"/>
      <family val="3"/>
      <charset val="128"/>
    </font>
    <font>
      <b/>
      <sz val="9"/>
      <color indexed="81"/>
      <name val="MS P ゴシック"/>
      <family val="3"/>
      <charset val="128"/>
    </font>
    <font>
      <b/>
      <u/>
      <sz val="16"/>
      <name val="ＭＳ 明朝"/>
      <family val="1"/>
      <charset val="128"/>
    </font>
    <font>
      <sz val="16"/>
      <name val="ＭＳ 明朝"/>
      <family val="1"/>
      <charset val="128"/>
    </font>
    <font>
      <sz val="12"/>
      <name val="ＭＳ Ｐゴシック"/>
      <family val="3"/>
      <charset val="128"/>
    </font>
    <font>
      <sz val="12"/>
      <color rgb="FFFF0000"/>
      <name val="ＭＳ ゴシック"/>
      <family val="3"/>
      <charset val="128"/>
    </font>
    <font>
      <sz val="12"/>
      <color rgb="FFFF0000"/>
      <name val="ＭＳ Ｐゴシック"/>
      <family val="3"/>
      <charset val="128"/>
      <scheme val="minor"/>
    </font>
    <font>
      <sz val="12"/>
      <color rgb="FFFF0000"/>
      <name val="ＭＳ 明朝"/>
      <family val="1"/>
      <charset val="128"/>
    </font>
    <font>
      <sz val="18"/>
      <color rgb="FFFF0000"/>
      <name val="ＭＳ ゴシック"/>
      <family val="3"/>
      <charset val="128"/>
    </font>
    <font>
      <sz val="16"/>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bottom style="thin">
        <color indexed="64"/>
      </bottom>
      <diagonal/>
    </border>
    <border>
      <left style="thin">
        <color indexed="64"/>
      </left>
      <right/>
      <top/>
      <bottom style="hair">
        <color indexed="64"/>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top style="hair">
        <color indexed="64"/>
      </top>
      <bottom style="hair">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double">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hair">
        <color indexed="64"/>
      </bottom>
      <diagonal/>
    </border>
    <border>
      <left style="double">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double">
        <color indexed="64"/>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hair">
        <color indexed="64"/>
      </top>
      <bottom style="thin">
        <color indexed="64"/>
      </bottom>
      <diagonal/>
    </border>
    <border>
      <left style="medium">
        <color indexed="64"/>
      </left>
      <right style="double">
        <color indexed="64"/>
      </right>
      <top/>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style="medium">
        <color indexed="64"/>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s>
  <cellStyleXfs count="16">
    <xf numFmtId="0" fontId="0" fillId="0" borderId="0"/>
    <xf numFmtId="182" fontId="19" fillId="0" borderId="0" applyFill="0" applyBorder="0" applyAlignment="0"/>
    <xf numFmtId="4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38" fontId="21" fillId="2" borderId="0" applyNumberFormat="0" applyBorder="0" applyAlignment="0" applyProtection="0"/>
    <xf numFmtId="0" fontId="22" fillId="0" borderId="1" applyNumberFormat="0" applyAlignment="0" applyProtection="0">
      <alignment horizontal="left" vertical="center"/>
    </xf>
    <xf numFmtId="0" fontId="22" fillId="0" borderId="2">
      <alignment horizontal="left" vertical="center"/>
    </xf>
    <xf numFmtId="10" fontId="21" fillId="3" borderId="3" applyNumberFormat="0" applyBorder="0" applyAlignment="0" applyProtection="0"/>
    <xf numFmtId="181" fontId="19" fillId="0" borderId="0"/>
    <xf numFmtId="0" fontId="20" fillId="0" borderId="0"/>
    <xf numFmtId="10" fontId="20" fillId="0" borderId="0" applyFont="0" applyFill="0" applyBorder="0" applyAlignment="0" applyProtection="0"/>
    <xf numFmtId="38" fontId="1" fillId="0" borderId="0" applyFont="0" applyFill="0" applyBorder="0" applyAlignment="0" applyProtection="0"/>
    <xf numFmtId="0" fontId="19" fillId="0" borderId="0"/>
    <xf numFmtId="0" fontId="23" fillId="0" borderId="0"/>
    <xf numFmtId="0" fontId="16" fillId="0" borderId="0"/>
  </cellStyleXfs>
  <cellXfs count="784">
    <xf numFmtId="0" fontId="0" fillId="0" borderId="0" xfId="0"/>
    <xf numFmtId="0" fontId="0" fillId="0" borderId="0" xfId="0" applyAlignment="1">
      <alignment horizontal="distributed"/>
    </xf>
    <xf numFmtId="0" fontId="0" fillId="0" borderId="0" xfId="0" applyAlignment="1">
      <alignment horizontal="center"/>
    </xf>
    <xf numFmtId="0" fontId="0" fillId="0" borderId="4" xfId="0" applyBorder="1"/>
    <xf numFmtId="58" fontId="0" fillId="0" borderId="0" xfId="0" applyNumberFormat="1"/>
    <xf numFmtId="0" fontId="9" fillId="0" borderId="0" xfId="0" applyFont="1" applyAlignment="1">
      <alignment horizontal="right"/>
    </xf>
    <xf numFmtId="0" fontId="9" fillId="0" borderId="0" xfId="0" applyFont="1" applyAlignment="1">
      <alignment horizontal="center"/>
    </xf>
    <xf numFmtId="0" fontId="9" fillId="0" borderId="0" xfId="0" applyFont="1"/>
    <xf numFmtId="0" fontId="10" fillId="0" borderId="0" xfId="0" applyFont="1"/>
    <xf numFmtId="178" fontId="10" fillId="0" borderId="0" xfId="0" applyNumberFormat="1" applyFont="1"/>
    <xf numFmtId="49" fontId="10" fillId="0" borderId="0" xfId="0" applyNumberFormat="1" applyFont="1" applyAlignment="1">
      <alignment horizontal="center"/>
    </xf>
    <xf numFmtId="0" fontId="6" fillId="0" borderId="0" xfId="0" applyFont="1" applyAlignment="1">
      <alignment horizontal="distributed"/>
    </xf>
    <xf numFmtId="0" fontId="7" fillId="0" borderId="0" xfId="0" applyFont="1" applyAlignment="1">
      <alignment horizontal="distributed"/>
    </xf>
    <xf numFmtId="0" fontId="1" fillId="0" borderId="0" xfId="0" applyFont="1"/>
    <xf numFmtId="0" fontId="9" fillId="0" borderId="0" xfId="0" applyFont="1" applyAlignment="1">
      <alignment horizontal="distributed"/>
    </xf>
    <xf numFmtId="0" fontId="1" fillId="0" borderId="0" xfId="0" applyFont="1" applyAlignment="1">
      <alignment horizontal="distributed"/>
    </xf>
    <xf numFmtId="0" fontId="0" fillId="0" borderId="0" xfId="0" applyAlignment="1">
      <alignment horizontal="left"/>
    </xf>
    <xf numFmtId="0" fontId="12" fillId="0" borderId="0" xfId="0" applyFont="1"/>
    <xf numFmtId="176" fontId="0" fillId="0" borderId="5" xfId="0" applyNumberFormat="1" applyBorder="1"/>
    <xf numFmtId="0" fontId="0" fillId="0" borderId="6" xfId="0" applyBorder="1"/>
    <xf numFmtId="0" fontId="0" fillId="0" borderId="7" xfId="0" applyBorder="1"/>
    <xf numFmtId="0" fontId="0" fillId="0" borderId="8" xfId="0" applyBorder="1"/>
    <xf numFmtId="0" fontId="1" fillId="0" borderId="0" xfId="0" applyFont="1" applyAlignment="1">
      <alignment horizontal="center"/>
    </xf>
    <xf numFmtId="0" fontId="0" fillId="0" borderId="0" xfId="0" applyAlignment="1">
      <alignment horizontal="distributed" vertical="center"/>
    </xf>
    <xf numFmtId="0" fontId="17" fillId="0" borderId="0" xfId="0" applyFont="1"/>
    <xf numFmtId="0" fontId="0" fillId="0" borderId="0" xfId="0" applyAlignment="1">
      <alignment horizontal="right" vertical="center"/>
    </xf>
    <xf numFmtId="0" fontId="23" fillId="0" borderId="0" xfId="14"/>
    <xf numFmtId="0" fontId="23" fillId="0" borderId="0" xfId="14" applyAlignment="1">
      <alignment vertical="center"/>
    </xf>
    <xf numFmtId="0" fontId="23" fillId="0" borderId="9" xfId="14" applyBorder="1" applyAlignment="1">
      <alignment horizontal="distributed" vertical="center"/>
    </xf>
    <xf numFmtId="0" fontId="23" fillId="0" borderId="10" xfId="14" applyBorder="1" applyAlignment="1">
      <alignment horizontal="distributed" vertical="center"/>
    </xf>
    <xf numFmtId="0" fontId="23" fillId="0" borderId="11" xfId="14" applyBorder="1" applyAlignment="1">
      <alignment horizontal="left" vertical="center"/>
    </xf>
    <xf numFmtId="0" fontId="23" fillId="0" borderId="12" xfId="14" applyBorder="1" applyAlignment="1">
      <alignment vertical="center"/>
    </xf>
    <xf numFmtId="0" fontId="23" fillId="0" borderId="11" xfId="14" applyBorder="1" applyAlignment="1">
      <alignment vertical="center"/>
    </xf>
    <xf numFmtId="0" fontId="23" fillId="0" borderId="13" xfId="14" applyBorder="1" applyAlignment="1">
      <alignment horizontal="distributed" vertical="center"/>
    </xf>
    <xf numFmtId="0" fontId="23" fillId="0" borderId="14" xfId="14" applyBorder="1" applyAlignment="1">
      <alignment vertical="center"/>
    </xf>
    <xf numFmtId="0" fontId="23" fillId="0" borderId="15" xfId="14" applyBorder="1" applyAlignment="1">
      <alignment vertical="center"/>
    </xf>
    <xf numFmtId="0" fontId="23" fillId="0" borderId="3" xfId="14" applyBorder="1" applyAlignment="1">
      <alignment horizontal="distributed" vertical="center"/>
    </xf>
    <xf numFmtId="0" fontId="23" fillId="0" borderId="16" xfId="14" applyBorder="1" applyAlignment="1">
      <alignment vertical="center"/>
    </xf>
    <xf numFmtId="0" fontId="23" fillId="0" borderId="17" xfId="14" applyBorder="1" applyAlignment="1">
      <alignment vertical="center"/>
    </xf>
    <xf numFmtId="0" fontId="23" fillId="0" borderId="14" xfId="14" applyBorder="1" applyAlignment="1">
      <alignment horizontal="left" vertical="center"/>
    </xf>
    <xf numFmtId="0" fontId="23" fillId="0" borderId="16" xfId="14" applyBorder="1" applyAlignment="1">
      <alignment horizontal="left" vertical="center"/>
    </xf>
    <xf numFmtId="0" fontId="23" fillId="0" borderId="18" xfId="14" applyBorder="1" applyAlignment="1">
      <alignment horizontal="distributed" vertical="center"/>
    </xf>
    <xf numFmtId="0" fontId="23" fillId="0" borderId="19" xfId="14" applyBorder="1" applyAlignment="1">
      <alignment horizontal="left" vertical="center"/>
    </xf>
    <xf numFmtId="0" fontId="23" fillId="0" borderId="20" xfId="14" applyBorder="1" applyAlignment="1">
      <alignment vertical="center"/>
    </xf>
    <xf numFmtId="0" fontId="23" fillId="0" borderId="21" xfId="0" applyFont="1" applyBorder="1" applyAlignment="1">
      <alignment horizontal="distributed" vertical="center" shrinkToFit="1"/>
    </xf>
    <xf numFmtId="0" fontId="23" fillId="0" borderId="21" xfId="0" applyFont="1" applyBorder="1" applyAlignment="1">
      <alignment horizontal="distributed" vertical="center"/>
    </xf>
    <xf numFmtId="0" fontId="23" fillId="0" borderId="22" xfId="0" applyFont="1" applyBorder="1" applyAlignment="1">
      <alignment horizontal="left" vertical="center"/>
    </xf>
    <xf numFmtId="0" fontId="23" fillId="0" borderId="13" xfId="0" applyFont="1" applyBorder="1" applyAlignment="1">
      <alignment horizontal="distributed" vertical="center"/>
    </xf>
    <xf numFmtId="0" fontId="23" fillId="0" borderId="14" xfId="0" applyFont="1" applyBorder="1" applyAlignment="1">
      <alignment vertical="center"/>
    </xf>
    <xf numFmtId="0" fontId="23" fillId="0" borderId="23" xfId="0" applyFont="1" applyBorder="1" applyAlignment="1">
      <alignment vertical="center"/>
    </xf>
    <xf numFmtId="0" fontId="23" fillId="0" borderId="3" xfId="0" applyFont="1" applyBorder="1" applyAlignment="1">
      <alignment horizontal="distributed" vertical="center" shrinkToFit="1"/>
    </xf>
    <xf numFmtId="0" fontId="23" fillId="0" borderId="3" xfId="0" applyFont="1" applyBorder="1" applyAlignment="1">
      <alignment horizontal="distributed" vertical="center"/>
    </xf>
    <xf numFmtId="0" fontId="23" fillId="0" borderId="16" xfId="0" applyFont="1" applyBorder="1" applyAlignment="1">
      <alignment vertical="center"/>
    </xf>
    <xf numFmtId="0" fontId="23" fillId="0" borderId="24" xfId="0" applyFont="1" applyBorder="1" applyAlignment="1">
      <alignment vertical="center"/>
    </xf>
    <xf numFmtId="0" fontId="23" fillId="0" borderId="10" xfId="0" applyFont="1" applyBorder="1" applyAlignment="1">
      <alignment horizontal="distributed" vertical="center"/>
    </xf>
    <xf numFmtId="0" fontId="23" fillId="0" borderId="25" xfId="0" applyFont="1" applyBorder="1" applyAlignment="1">
      <alignment horizontal="distributed" vertical="center"/>
    </xf>
    <xf numFmtId="0" fontId="23" fillId="0" borderId="26" xfId="0" applyFont="1" applyBorder="1" applyAlignment="1">
      <alignment vertical="center"/>
    </xf>
    <xf numFmtId="0" fontId="23" fillId="0" borderId="27" xfId="0" applyFont="1" applyBorder="1" applyAlignment="1">
      <alignmen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11" xfId="0" applyFont="1" applyBorder="1" applyAlignment="1">
      <alignment horizontal="left" vertical="center"/>
    </xf>
    <xf numFmtId="0" fontId="23" fillId="0" borderId="26" xfId="0" applyFont="1" applyBorder="1" applyAlignment="1">
      <alignment horizontal="left" vertical="center"/>
    </xf>
    <xf numFmtId="0" fontId="9" fillId="0" borderId="3" xfId="0" applyFont="1" applyBorder="1" applyAlignment="1">
      <alignment horizontal="distributed" vertical="center" shrinkToFit="1"/>
    </xf>
    <xf numFmtId="0" fontId="24" fillId="0" borderId="10" xfId="0" applyFont="1" applyBorder="1" applyAlignment="1">
      <alignment horizontal="distributed" vertical="center" shrinkToFit="1"/>
    </xf>
    <xf numFmtId="56" fontId="23" fillId="0" borderId="10" xfId="0" applyNumberFormat="1" applyFont="1" applyBorder="1" applyAlignment="1">
      <alignment horizontal="distributed" vertical="center"/>
    </xf>
    <xf numFmtId="0" fontId="23" fillId="0" borderId="3" xfId="0" quotePrefix="1" applyFont="1" applyBorder="1" applyAlignment="1">
      <alignment horizontal="left" vertical="center"/>
    </xf>
    <xf numFmtId="0" fontId="23" fillId="0" borderId="23" xfId="0" applyFont="1" applyBorder="1" applyAlignment="1">
      <alignment horizontal="left" vertical="center"/>
    </xf>
    <xf numFmtId="0" fontId="23" fillId="0" borderId="17" xfId="0" applyFont="1" applyBorder="1" applyAlignment="1">
      <alignment vertical="center"/>
    </xf>
    <xf numFmtId="0" fontId="23" fillId="0" borderId="28" xfId="0" applyFont="1" applyBorder="1" applyAlignment="1">
      <alignment horizontal="left" vertical="center"/>
    </xf>
    <xf numFmtId="0" fontId="23" fillId="0" borderId="17" xfId="0" applyFont="1" applyBorder="1" applyAlignment="1">
      <alignment horizontal="center" vertical="center"/>
    </xf>
    <xf numFmtId="0" fontId="23" fillId="0" borderId="15" xfId="0" applyFont="1" applyBorder="1" applyAlignment="1">
      <alignment horizontal="left" vertical="center"/>
    </xf>
    <xf numFmtId="0" fontId="23" fillId="0" borderId="24" xfId="0" applyFont="1" applyBorder="1" applyAlignment="1">
      <alignment horizontal="left" vertical="center"/>
    </xf>
    <xf numFmtId="0" fontId="23" fillId="0" borderId="29" xfId="0" applyFont="1" applyBorder="1" applyAlignment="1">
      <alignment horizontal="left" vertical="center"/>
    </xf>
    <xf numFmtId="0" fontId="23" fillId="0" borderId="18" xfId="0" applyFont="1" applyBorder="1" applyAlignment="1">
      <alignment horizontal="distributed" vertical="center"/>
    </xf>
    <xf numFmtId="0" fontId="23" fillId="0" borderId="19" xfId="0" applyFont="1" applyBorder="1" applyAlignment="1">
      <alignment horizontal="left" vertical="center"/>
    </xf>
    <xf numFmtId="0" fontId="23" fillId="0" borderId="30" xfId="0" applyFont="1" applyBorder="1" applyAlignment="1">
      <alignment horizontal="left" vertical="center"/>
    </xf>
    <xf numFmtId="0" fontId="23" fillId="0" borderId="31" xfId="0" applyFont="1" applyBorder="1" applyAlignment="1">
      <alignment vertical="center"/>
    </xf>
    <xf numFmtId="0" fontId="23" fillId="0" borderId="32" xfId="0" applyFont="1" applyBorder="1" applyAlignment="1">
      <alignment horizontal="center" vertical="center"/>
    </xf>
    <xf numFmtId="0" fontId="23" fillId="0" borderId="21" xfId="14" applyBorder="1" applyAlignment="1">
      <alignment horizontal="distributed" vertical="center"/>
    </xf>
    <xf numFmtId="0" fontId="23" fillId="0" borderId="22" xfId="14" applyBorder="1" applyAlignment="1">
      <alignment horizontal="left" vertical="center"/>
    </xf>
    <xf numFmtId="0" fontId="23" fillId="0" borderId="32" xfId="14" applyBorder="1" applyAlignment="1">
      <alignment vertical="center"/>
    </xf>
    <xf numFmtId="0" fontId="23" fillId="0" borderId="33" xfId="14" applyBorder="1" applyAlignment="1">
      <alignment horizontal="distributed" vertical="center"/>
    </xf>
    <xf numFmtId="0" fontId="23" fillId="0" borderId="34" xfId="14" applyBorder="1" applyAlignment="1">
      <alignment horizontal="left" vertical="center"/>
    </xf>
    <xf numFmtId="0" fontId="23" fillId="0" borderId="22" xfId="14" applyBorder="1" applyAlignment="1">
      <alignment horizontal="center" vertical="center"/>
    </xf>
    <xf numFmtId="0" fontId="23" fillId="0" borderId="32" xfId="14" applyBorder="1" applyAlignment="1">
      <alignment horizontal="center" vertical="center"/>
    </xf>
    <xf numFmtId="0" fontId="23" fillId="0" borderId="20" xfId="14" quotePrefix="1" applyBorder="1" applyAlignment="1">
      <alignment vertical="center"/>
    </xf>
    <xf numFmtId="0" fontId="23" fillId="0" borderId="35" xfId="14" applyBorder="1" applyAlignment="1">
      <alignment horizontal="left" vertical="center"/>
    </xf>
    <xf numFmtId="0" fontId="23" fillId="0" borderId="36" xfId="14" applyBorder="1" applyAlignment="1">
      <alignment vertical="center"/>
    </xf>
    <xf numFmtId="0" fontId="24" fillId="0" borderId="3" xfId="14" quotePrefix="1" applyFont="1" applyBorder="1" applyAlignment="1">
      <alignment horizontal="distributed" vertical="center"/>
    </xf>
    <xf numFmtId="49" fontId="0" fillId="4" borderId="37" xfId="0" applyNumberFormat="1" applyFill="1" applyBorder="1" applyProtection="1">
      <protection locked="0"/>
    </xf>
    <xf numFmtId="0" fontId="0" fillId="4" borderId="37" xfId="0" applyFill="1" applyBorder="1" applyProtection="1">
      <protection locked="0"/>
    </xf>
    <xf numFmtId="176" fontId="0" fillId="4" borderId="38" xfId="0" applyNumberFormat="1" applyFill="1" applyBorder="1" applyProtection="1">
      <protection locked="0"/>
    </xf>
    <xf numFmtId="176" fontId="0" fillId="4" borderId="39" xfId="0" applyNumberFormat="1" applyFill="1" applyBorder="1" applyProtection="1">
      <protection locked="0"/>
    </xf>
    <xf numFmtId="176" fontId="0" fillId="4" borderId="40" xfId="0" applyNumberFormat="1" applyFill="1" applyBorder="1" applyProtection="1">
      <protection locked="0"/>
    </xf>
    <xf numFmtId="0" fontId="0" fillId="0" borderId="0" xfId="0" applyProtection="1">
      <protection locked="0"/>
    </xf>
    <xf numFmtId="4" fontId="0" fillId="4" borderId="39" xfId="0" applyNumberFormat="1" applyFill="1" applyBorder="1" applyProtection="1">
      <protection locked="0"/>
    </xf>
    <xf numFmtId="0" fontId="1" fillId="0" borderId="0" xfId="0" applyFont="1" applyAlignment="1">
      <alignment horizontal="left"/>
    </xf>
    <xf numFmtId="0" fontId="0" fillId="0" borderId="41" xfId="0" applyBorder="1" applyAlignment="1">
      <alignment horizontal="distributed" justifyLastLine="1"/>
    </xf>
    <xf numFmtId="0" fontId="0" fillId="0" borderId="38" xfId="0" applyBorder="1" applyAlignment="1">
      <alignment horizontal="distributed" justifyLastLine="1"/>
    </xf>
    <xf numFmtId="0" fontId="0" fillId="0" borderId="28" xfId="0" applyBorder="1"/>
    <xf numFmtId="0" fontId="26" fillId="0" borderId="0" xfId="0" applyFont="1"/>
    <xf numFmtId="0" fontId="26" fillId="0" borderId="0" xfId="0" applyFont="1" applyAlignment="1">
      <alignment horizontal="right"/>
    </xf>
    <xf numFmtId="0" fontId="0" fillId="0" borderId="20" xfId="0" applyBorder="1"/>
    <xf numFmtId="0" fontId="0" fillId="0" borderId="42" xfId="0" applyBorder="1"/>
    <xf numFmtId="0" fontId="0" fillId="0" borderId="43" xfId="0" applyBorder="1"/>
    <xf numFmtId="0" fontId="0" fillId="0" borderId="15" xfId="0" applyBorder="1"/>
    <xf numFmtId="0" fontId="0" fillId="0" borderId="44" xfId="0" applyBorder="1" applyAlignment="1">
      <alignment horizontal="center"/>
    </xf>
    <xf numFmtId="0" fontId="0" fillId="0" borderId="45" xfId="0" applyBorder="1"/>
    <xf numFmtId="0" fontId="0" fillId="0" borderId="46" xfId="0" applyBorder="1" applyAlignment="1">
      <alignment horizontal="center"/>
    </xf>
    <xf numFmtId="176" fontId="0" fillId="0" borderId="47" xfId="0" applyNumberFormat="1" applyBorder="1"/>
    <xf numFmtId="0" fontId="0" fillId="0" borderId="48" xfId="0" applyBorder="1"/>
    <xf numFmtId="0" fontId="0" fillId="0" borderId="49" xfId="0" applyBorder="1" applyAlignment="1">
      <alignment horizontal="center"/>
    </xf>
    <xf numFmtId="176" fontId="0" fillId="0" borderId="50" xfId="0" applyNumberFormat="1" applyBorder="1"/>
    <xf numFmtId="0" fontId="0" fillId="0" borderId="51" xfId="0" applyBorder="1"/>
    <xf numFmtId="0" fontId="0" fillId="0" borderId="52" xfId="0" applyBorder="1"/>
    <xf numFmtId="0" fontId="0" fillId="0" borderId="53" xfId="0" applyBorder="1"/>
    <xf numFmtId="0" fontId="0" fillId="0" borderId="49" xfId="0" applyBorder="1"/>
    <xf numFmtId="49" fontId="0" fillId="4" borderId="37" xfId="0" applyNumberFormat="1" applyFill="1" applyBorder="1" applyAlignment="1" applyProtection="1">
      <alignment horizontal="center"/>
      <protection locked="0"/>
    </xf>
    <xf numFmtId="49" fontId="1" fillId="0" borderId="0" xfId="0" applyNumberFormat="1" applyFont="1" applyAlignment="1">
      <alignment horizontal="distributed" shrinkToFit="1"/>
    </xf>
    <xf numFmtId="0" fontId="1" fillId="0" borderId="0" xfId="0" applyFont="1" applyAlignment="1">
      <alignment horizontal="center" shrinkToFit="1"/>
    </xf>
    <xf numFmtId="49" fontId="1" fillId="0" borderId="0" xfId="0" applyNumberFormat="1" applyFont="1" applyAlignment="1">
      <alignment horizontal="center" shrinkToFit="1"/>
    </xf>
    <xf numFmtId="5" fontId="9" fillId="0" borderId="32" xfId="0" applyNumberFormat="1" applyFont="1" applyBorder="1" applyAlignment="1">
      <alignment horizontal="distributed" vertical="center"/>
    </xf>
    <xf numFmtId="0" fontId="0" fillId="0" borderId="54" xfId="0" applyBorder="1"/>
    <xf numFmtId="0" fontId="0" fillId="0" borderId="55" xfId="0" applyBorder="1" applyAlignment="1">
      <alignment horizontal="distributed" vertical="center" justifyLastLine="1"/>
    </xf>
    <xf numFmtId="0" fontId="30" fillId="0" borderId="0" xfId="0" applyFont="1"/>
    <xf numFmtId="0" fontId="0" fillId="0" borderId="56" xfId="0" applyBorder="1"/>
    <xf numFmtId="0" fontId="0" fillId="0" borderId="57" xfId="0" applyBorder="1"/>
    <xf numFmtId="0" fontId="23" fillId="0" borderId="0" xfId="0" applyFont="1" applyAlignment="1">
      <alignment horizontal="left" vertical="center"/>
    </xf>
    <xf numFmtId="0" fontId="9" fillId="0" borderId="0" xfId="0" applyFont="1" applyAlignment="1">
      <alignment horizontal="left" vertical="center"/>
    </xf>
    <xf numFmtId="0" fontId="23" fillId="0" borderId="0" xfId="0" applyFont="1" applyAlignment="1">
      <alignment horizontal="center"/>
    </xf>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38" fillId="0" borderId="0" xfId="0" applyFont="1" applyAlignment="1">
      <alignment horizontal="right"/>
    </xf>
    <xf numFmtId="0" fontId="30" fillId="4" borderId="37" xfId="0" applyFont="1" applyFill="1" applyBorder="1" applyProtection="1">
      <protection locked="0"/>
    </xf>
    <xf numFmtId="0" fontId="38" fillId="0" borderId="0" xfId="0" applyFont="1"/>
    <xf numFmtId="0" fontId="23" fillId="0" borderId="0" xfId="0" applyFont="1" applyAlignment="1">
      <alignment horizontal="center" vertical="center"/>
    </xf>
    <xf numFmtId="0" fontId="0" fillId="4" borderId="37" xfId="0" applyFill="1" applyBorder="1" applyAlignment="1" applyProtection="1">
      <alignment horizontal="left"/>
      <protection locked="0"/>
    </xf>
    <xf numFmtId="0" fontId="0" fillId="0" borderId="0" xfId="0" applyAlignment="1">
      <alignment vertical="center"/>
    </xf>
    <xf numFmtId="0" fontId="0" fillId="0" borderId="0" xfId="0" applyAlignment="1">
      <alignment horizontal="left" vertical="center"/>
    </xf>
    <xf numFmtId="0" fontId="0" fillId="0" borderId="66" xfId="0" applyBorder="1"/>
    <xf numFmtId="0" fontId="0" fillId="0" borderId="67" xfId="0" applyBorder="1" applyAlignment="1">
      <alignment horizontal="distributed"/>
    </xf>
    <xf numFmtId="0" fontId="9" fillId="0" borderId="0" xfId="0" applyFont="1" applyAlignment="1">
      <alignment horizontal="distributed" vertical="center"/>
    </xf>
    <xf numFmtId="0" fontId="13" fillId="0" borderId="0" xfId="0" applyFont="1" applyAlignment="1">
      <alignment horizontal="distributed"/>
    </xf>
    <xf numFmtId="0" fontId="0" fillId="0" borderId="50" xfId="0" applyBorder="1" applyAlignment="1">
      <alignment wrapText="1"/>
    </xf>
    <xf numFmtId="0" fontId="0" fillId="0" borderId="50" xfId="0" applyBorder="1"/>
    <xf numFmtId="0" fontId="17" fillId="0" borderId="66" xfId="0" applyFont="1" applyBorder="1" applyAlignment="1">
      <alignment horizontal="center"/>
    </xf>
    <xf numFmtId="0" fontId="33" fillId="0" borderId="66" xfId="0" applyFont="1" applyBorder="1" applyAlignment="1">
      <alignment horizontal="center"/>
    </xf>
    <xf numFmtId="188" fontId="0" fillId="0" borderId="67" xfId="0" applyNumberFormat="1" applyBorder="1" applyAlignment="1">
      <alignment horizontal="distributed"/>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37" xfId="0" applyBorder="1" applyAlignment="1" applyProtection="1">
      <alignment horizontal="left"/>
      <protection locked="0"/>
    </xf>
    <xf numFmtId="0" fontId="13" fillId="0" borderId="0" xfId="0" applyFont="1" applyAlignment="1">
      <alignment horizontal="distributed" vertical="center"/>
    </xf>
    <xf numFmtId="0" fontId="26" fillId="0" borderId="0" xfId="0" applyFont="1" applyAlignment="1">
      <alignment vertical="center"/>
    </xf>
    <xf numFmtId="188" fontId="0" fillId="0" borderId="0" xfId="0" applyNumberFormat="1" applyAlignment="1">
      <alignment horizontal="left"/>
    </xf>
    <xf numFmtId="0" fontId="0" fillId="0" borderId="0" xfId="0" applyAlignment="1">
      <alignment horizontal="left" vertical="top"/>
    </xf>
    <xf numFmtId="0" fontId="38" fillId="0" borderId="166" xfId="0" applyFont="1" applyBorder="1" applyAlignment="1">
      <alignment horizontal="left" vertical="center"/>
    </xf>
    <xf numFmtId="0" fontId="38" fillId="0" borderId="0" xfId="0" applyFont="1" applyAlignment="1">
      <alignment horizontal="left" vertical="center"/>
    </xf>
    <xf numFmtId="0" fontId="38" fillId="0" borderId="167" xfId="0" applyFont="1" applyBorder="1" applyAlignment="1">
      <alignment horizontal="left" vertical="center"/>
    </xf>
    <xf numFmtId="0" fontId="39" fillId="0" borderId="0" xfId="0" applyFont="1" applyAlignment="1">
      <alignment horizontal="left" vertical="center"/>
    </xf>
    <xf numFmtId="0" fontId="0" fillId="5" borderId="37" xfId="0" applyFill="1" applyBorder="1" applyProtection="1">
      <protection locked="0"/>
    </xf>
    <xf numFmtId="0" fontId="0" fillId="0" borderId="43" xfId="0" applyBorder="1" applyAlignment="1">
      <alignment horizontal="center"/>
    </xf>
    <xf numFmtId="0" fontId="0" fillId="0" borderId="20" xfId="0" applyBorder="1" applyAlignment="1">
      <alignment horizontal="center"/>
    </xf>
    <xf numFmtId="0" fontId="35" fillId="0" borderId="0" xfId="0" applyFont="1" applyAlignment="1">
      <alignment horizontal="center" vertical="center"/>
    </xf>
    <xf numFmtId="0" fontId="30" fillId="0" borderId="0" xfId="0" applyFont="1" applyAlignment="1">
      <alignment horizontal="right"/>
    </xf>
    <xf numFmtId="0" fontId="30" fillId="0" borderId="0" xfId="0" quotePrefix="1" applyFont="1"/>
    <xf numFmtId="0" fontId="30" fillId="0" borderId="0" xfId="0" applyFont="1" applyAlignment="1">
      <alignment horizontal="center"/>
    </xf>
    <xf numFmtId="0" fontId="40" fillId="0" borderId="0" xfId="0" applyFont="1" applyAlignment="1">
      <alignment horizontal="right"/>
    </xf>
    <xf numFmtId="0" fontId="40" fillId="0" borderId="0" xfId="0" applyFont="1"/>
    <xf numFmtId="0" fontId="30" fillId="0" borderId="54" xfId="0" applyFont="1" applyBorder="1"/>
    <xf numFmtId="0" fontId="30" fillId="0" borderId="28" xfId="0" applyFont="1" applyBorder="1"/>
    <xf numFmtId="0" fontId="30" fillId="0" borderId="6" xfId="0" applyFont="1" applyBorder="1"/>
    <xf numFmtId="0" fontId="30" fillId="0" borderId="5" xfId="0" applyFont="1" applyBorder="1"/>
    <xf numFmtId="0" fontId="30" fillId="0" borderId="30" xfId="0" applyFont="1" applyBorder="1"/>
    <xf numFmtId="188" fontId="0" fillId="0" borderId="0" xfId="0" applyNumberFormat="1"/>
    <xf numFmtId="0" fontId="13" fillId="0" borderId="0" xfId="0" applyFont="1" applyAlignment="1">
      <alignment horizontal="center"/>
    </xf>
    <xf numFmtId="0" fontId="26" fillId="0" borderId="0" xfId="0" applyFont="1" applyAlignment="1">
      <alignment horizontal="center"/>
    </xf>
    <xf numFmtId="0" fontId="23" fillId="0" borderId="0" xfId="0" applyFont="1" applyAlignment="1">
      <alignment horizontal="left"/>
    </xf>
    <xf numFmtId="38" fontId="0" fillId="0" borderId="3" xfId="12" applyFont="1" applyBorder="1"/>
    <xf numFmtId="179" fontId="0" fillId="0" borderId="68" xfId="0" applyNumberFormat="1" applyBorder="1" applyAlignment="1">
      <alignment horizontal="center"/>
    </xf>
    <xf numFmtId="179" fontId="0" fillId="0" borderId="69" xfId="0" applyNumberFormat="1" applyBorder="1" applyAlignment="1">
      <alignment horizontal="center"/>
    </xf>
    <xf numFmtId="38" fontId="0" fillId="0" borderId="13" xfId="12" applyFont="1" applyBorder="1"/>
    <xf numFmtId="0" fontId="0" fillId="0" borderId="70" xfId="0" applyBorder="1" applyAlignment="1">
      <alignment horizontal="center"/>
    </xf>
    <xf numFmtId="0" fontId="0" fillId="0" borderId="71" xfId="0" applyBorder="1" applyAlignment="1">
      <alignment horizontal="center"/>
    </xf>
    <xf numFmtId="38" fontId="0" fillId="0" borderId="18" xfId="12" applyFont="1" applyBorder="1"/>
    <xf numFmtId="0" fontId="0" fillId="0" borderId="72" xfId="0" applyBorder="1" applyAlignment="1">
      <alignment horizontal="center"/>
    </xf>
    <xf numFmtId="38" fontId="0" fillId="0" borderId="73" xfId="12" applyFont="1" applyBorder="1"/>
    <xf numFmtId="3" fontId="0" fillId="4" borderId="38" xfId="0" applyNumberFormat="1" applyFill="1" applyBorder="1" applyProtection="1">
      <protection locked="0"/>
    </xf>
    <xf numFmtId="3" fontId="0" fillId="4" borderId="39" xfId="0" applyNumberFormat="1" applyFill="1" applyBorder="1" applyProtection="1">
      <protection locked="0"/>
    </xf>
    <xf numFmtId="0" fontId="0" fillId="0" borderId="74" xfId="0" applyBorder="1" applyAlignment="1">
      <alignment horizontal="center"/>
    </xf>
    <xf numFmtId="4" fontId="0" fillId="4" borderId="40" xfId="0" applyNumberFormat="1" applyFill="1" applyBorder="1" applyProtection="1">
      <protection locked="0"/>
    </xf>
    <xf numFmtId="9" fontId="0" fillId="4" borderId="75" xfId="0" applyNumberFormat="1" applyFill="1" applyBorder="1" applyProtection="1">
      <protection locked="0"/>
    </xf>
    <xf numFmtId="9" fontId="0" fillId="4" borderId="76" xfId="0" applyNumberFormat="1" applyFill="1" applyBorder="1" applyProtection="1">
      <protection locked="0"/>
    </xf>
    <xf numFmtId="0" fontId="0" fillId="4" borderId="76" xfId="0" applyFill="1" applyBorder="1" applyProtection="1">
      <protection locked="0"/>
    </xf>
    <xf numFmtId="9" fontId="0" fillId="0" borderId="43" xfId="0" applyNumberFormat="1" applyBorder="1" applyAlignment="1">
      <alignment horizontal="center"/>
    </xf>
    <xf numFmtId="176" fontId="0" fillId="0" borderId="77" xfId="0" applyNumberFormat="1" applyBorder="1"/>
    <xf numFmtId="176" fontId="0" fillId="0" borderId="78" xfId="0" applyNumberFormat="1" applyBorder="1"/>
    <xf numFmtId="176" fontId="0" fillId="0" borderId="79" xfId="0" applyNumberFormat="1" applyBorder="1"/>
    <xf numFmtId="0" fontId="0" fillId="0" borderId="80" xfId="0" applyBorder="1"/>
    <xf numFmtId="0" fontId="0" fillId="0" borderId="81" xfId="0" applyBorder="1"/>
    <xf numFmtId="0" fontId="0" fillId="0" borderId="82" xfId="0" applyBorder="1"/>
    <xf numFmtId="176" fontId="0" fillId="0" borderId="0" xfId="0" applyNumberFormat="1"/>
    <xf numFmtId="0" fontId="40" fillId="6" borderId="0" xfId="0" applyFont="1" applyFill="1" applyAlignment="1">
      <alignment horizontal="right"/>
    </xf>
    <xf numFmtId="0" fontId="40" fillId="6" borderId="0" xfId="0" applyFont="1" applyFill="1" applyAlignment="1">
      <alignment horizontal="left"/>
    </xf>
    <xf numFmtId="0" fontId="0" fillId="6" borderId="0" xfId="0" applyFill="1"/>
    <xf numFmtId="0" fontId="30" fillId="6" borderId="0" xfId="0" applyFont="1" applyFill="1"/>
    <xf numFmtId="0" fontId="40" fillId="6" borderId="0" xfId="0" applyFont="1" applyFill="1"/>
    <xf numFmtId="49" fontId="0" fillId="0" borderId="0" xfId="0" applyNumberFormat="1"/>
    <xf numFmtId="176" fontId="0" fillId="0" borderId="83" xfId="0" applyNumberFormat="1" applyBorder="1"/>
    <xf numFmtId="0" fontId="0" fillId="0" borderId="84" xfId="0" applyBorder="1" applyAlignment="1">
      <alignment horizontal="center"/>
    </xf>
    <xf numFmtId="0" fontId="0" fillId="0" borderId="85" xfId="0" applyBorder="1"/>
    <xf numFmtId="0" fontId="0" fillId="0" borderId="86" xfId="0" applyBorder="1"/>
    <xf numFmtId="0" fontId="0" fillId="0" borderId="23" xfId="0" applyBorder="1"/>
    <xf numFmtId="0" fontId="0" fillId="0" borderId="87" xfId="0" applyBorder="1" applyAlignment="1">
      <alignment wrapText="1"/>
    </xf>
    <xf numFmtId="0" fontId="0" fillId="0" borderId="88" xfId="0" applyBorder="1"/>
    <xf numFmtId="0" fontId="0" fillId="0" borderId="87" xfId="0" applyBorder="1"/>
    <xf numFmtId="0" fontId="30" fillId="0" borderId="0" xfId="0" applyFont="1" applyProtection="1">
      <protection locked="0"/>
    </xf>
    <xf numFmtId="0" fontId="0" fillId="4" borderId="89" xfId="0" applyFill="1" applyBorder="1" applyProtection="1">
      <protection locked="0"/>
    </xf>
    <xf numFmtId="0" fontId="23" fillId="0" borderId="0" xfId="0" applyFont="1" applyAlignment="1">
      <alignment vertical="center"/>
    </xf>
    <xf numFmtId="0" fontId="23" fillId="0" borderId="0" xfId="0" applyFont="1" applyAlignment="1">
      <alignment vertical="top"/>
    </xf>
    <xf numFmtId="0" fontId="23" fillId="0" borderId="0" xfId="0" applyFont="1" applyAlignment="1">
      <alignment horizontal="left" vertical="top"/>
    </xf>
    <xf numFmtId="3" fontId="0" fillId="4" borderId="40" xfId="0" applyNumberFormat="1" applyFill="1" applyBorder="1" applyProtection="1">
      <protection locked="0"/>
    </xf>
    <xf numFmtId="176" fontId="0" fillId="0" borderId="90" xfId="0" applyNumberFormat="1" applyBorder="1"/>
    <xf numFmtId="176" fontId="0" fillId="0" borderId="91" xfId="0" applyNumberFormat="1" applyBorder="1"/>
    <xf numFmtId="0" fontId="0" fillId="0" borderId="92" xfId="0" applyBorder="1"/>
    <xf numFmtId="0" fontId="0" fillId="0" borderId="93" xfId="0" applyBorder="1"/>
    <xf numFmtId="176" fontId="0" fillId="0" borderId="94" xfId="0" applyNumberFormat="1" applyBorder="1"/>
    <xf numFmtId="0" fontId="33" fillId="6" borderId="66" xfId="0" applyFont="1" applyFill="1" applyBorder="1" applyAlignment="1">
      <alignment horizontal="center"/>
    </xf>
    <xf numFmtId="0" fontId="17" fillId="6" borderId="66" xfId="0" applyFont="1" applyFill="1" applyBorder="1" applyAlignment="1">
      <alignment horizontal="center"/>
    </xf>
    <xf numFmtId="0" fontId="0" fillId="6" borderId="87" xfId="0" applyFill="1" applyBorder="1" applyAlignment="1">
      <alignment wrapText="1"/>
    </xf>
    <xf numFmtId="0" fontId="0" fillId="6" borderId="50" xfId="0" applyFill="1" applyBorder="1" applyAlignment="1">
      <alignment wrapText="1"/>
    </xf>
    <xf numFmtId="9" fontId="0" fillId="6" borderId="42" xfId="0" applyNumberFormat="1" applyFill="1" applyBorder="1" applyAlignment="1">
      <alignment horizontal="center"/>
    </xf>
    <xf numFmtId="9" fontId="0" fillId="6" borderId="43" xfId="0" applyNumberFormat="1" applyFill="1" applyBorder="1" applyAlignment="1">
      <alignment horizontal="center"/>
    </xf>
    <xf numFmtId="9" fontId="0" fillId="0" borderId="42" xfId="0" applyNumberFormat="1" applyBorder="1" applyAlignment="1">
      <alignment horizontal="center"/>
    </xf>
    <xf numFmtId="0" fontId="0" fillId="6" borderId="87" xfId="0" applyFill="1" applyBorder="1"/>
    <xf numFmtId="0" fontId="0" fillId="6" borderId="50" xfId="0" applyFill="1" applyBorder="1"/>
    <xf numFmtId="0" fontId="0" fillId="6" borderId="66" xfId="0" applyFill="1" applyBorder="1"/>
    <xf numFmtId="0" fontId="0" fillId="6" borderId="95" xfId="0" applyFill="1" applyBorder="1"/>
    <xf numFmtId="0" fontId="0" fillId="6" borderId="48" xfId="0" applyFill="1" applyBorder="1"/>
    <xf numFmtId="187" fontId="0" fillId="0" borderId="0" xfId="0" applyNumberFormat="1"/>
    <xf numFmtId="0" fontId="41" fillId="0" borderId="0" xfId="0" applyFont="1" applyAlignment="1">
      <alignment horizontal="right"/>
    </xf>
    <xf numFmtId="0" fontId="42" fillId="0" borderId="0" xfId="0" applyFont="1" applyAlignment="1">
      <alignment horizontal="center"/>
    </xf>
    <xf numFmtId="0" fontId="42" fillId="0" borderId="0" xfId="0" applyFont="1" applyAlignment="1">
      <alignment horizontal="right"/>
    </xf>
    <xf numFmtId="0" fontId="42" fillId="0" borderId="0" xfId="0" applyFont="1" applyAlignment="1">
      <alignment horizontal="left"/>
    </xf>
    <xf numFmtId="9" fontId="24" fillId="0" borderId="42" xfId="0" applyNumberFormat="1" applyFont="1" applyBorder="1" applyAlignment="1">
      <alignment horizontal="center"/>
    </xf>
    <xf numFmtId="9" fontId="24" fillId="0" borderId="43" xfId="0" applyNumberFormat="1" applyFont="1" applyBorder="1" applyAlignment="1">
      <alignment horizontal="center"/>
    </xf>
    <xf numFmtId="0" fontId="24" fillId="0" borderId="43" xfId="0" applyFont="1" applyBorder="1" applyAlignment="1">
      <alignment horizontal="center"/>
    </xf>
    <xf numFmtId="0" fontId="24" fillId="0" borderId="20" xfId="0" applyFont="1" applyBorder="1" applyAlignment="1">
      <alignment horizontal="center"/>
    </xf>
    <xf numFmtId="0" fontId="24" fillId="0" borderId="84" xfId="0" applyFont="1" applyBorder="1" applyAlignment="1">
      <alignment horizontal="center"/>
    </xf>
    <xf numFmtId="0" fontId="24" fillId="0" borderId="0" xfId="0" applyFont="1"/>
    <xf numFmtId="0" fontId="36" fillId="0" borderId="55" xfId="0" applyFont="1" applyBorder="1" applyAlignment="1">
      <alignment horizontal="distributed" vertical="center" justifyLastLine="1"/>
    </xf>
    <xf numFmtId="0" fontId="36" fillId="0" borderId="1" xfId="0" applyFont="1" applyBorder="1" applyAlignment="1">
      <alignment horizontal="distributed" vertical="center" justifyLastLine="1"/>
    </xf>
    <xf numFmtId="0" fontId="36" fillId="0" borderId="96" xfId="0" applyFont="1" applyBorder="1" applyAlignment="1">
      <alignment horizontal="distributed" vertical="center" justifyLastLine="1"/>
    </xf>
    <xf numFmtId="0" fontId="30" fillId="0" borderId="0" xfId="0" applyFont="1" applyAlignment="1">
      <alignment horizontal="center"/>
    </xf>
    <xf numFmtId="0" fontId="35" fillId="0" borderId="0" xfId="0" applyFont="1" applyAlignment="1">
      <alignment horizontal="center" vertical="center"/>
    </xf>
    <xf numFmtId="0" fontId="5" fillId="0" borderId="0" xfId="0" applyFont="1" applyAlignment="1">
      <alignment horizontal="distributed"/>
    </xf>
    <xf numFmtId="0" fontId="0" fillId="4" borderId="55" xfId="0" applyFill="1" applyBorder="1" applyProtection="1">
      <protection locked="0"/>
    </xf>
    <xf numFmtId="0" fontId="0" fillId="4" borderId="1" xfId="0" applyFill="1" applyBorder="1" applyProtection="1">
      <protection locked="0"/>
    </xf>
    <xf numFmtId="0" fontId="0" fillId="4" borderId="96" xfId="0" applyFill="1" applyBorder="1" applyProtection="1">
      <protection locked="0"/>
    </xf>
    <xf numFmtId="0" fontId="3" fillId="0" borderId="55" xfId="0" applyFont="1" applyBorder="1" applyAlignment="1">
      <alignment horizontal="distributed"/>
    </xf>
    <xf numFmtId="0" fontId="3" fillId="0" borderId="1" xfId="0" applyFont="1" applyBorder="1" applyAlignment="1">
      <alignment horizontal="distributed"/>
    </xf>
    <xf numFmtId="0" fontId="0" fillId="0" borderId="1" xfId="0" applyBorder="1"/>
    <xf numFmtId="0" fontId="0" fillId="0" borderId="96" xfId="0" applyBorder="1"/>
    <xf numFmtId="49" fontId="0" fillId="4" borderId="55" xfId="0" applyNumberFormat="1" applyFill="1" applyBorder="1" applyProtection="1">
      <protection locked="0"/>
    </xf>
    <xf numFmtId="49" fontId="0" fillId="0" borderId="1" xfId="0" applyNumberFormat="1" applyBorder="1" applyProtection="1">
      <protection locked="0"/>
    </xf>
    <xf numFmtId="49" fontId="0" fillId="0" borderId="96" xfId="0" applyNumberFormat="1" applyBorder="1" applyProtection="1">
      <protection locked="0"/>
    </xf>
    <xf numFmtId="0" fontId="0" fillId="0" borderId="1" xfId="0" applyBorder="1" applyProtection="1">
      <protection locked="0"/>
    </xf>
    <xf numFmtId="0" fontId="0" fillId="0" borderId="96" xfId="0" applyBorder="1" applyProtection="1">
      <protection locked="0"/>
    </xf>
    <xf numFmtId="0" fontId="0" fillId="0" borderId="0" xfId="0" applyAlignment="1">
      <alignment horizontal="center"/>
    </xf>
    <xf numFmtId="0" fontId="38" fillId="6" borderId="168" xfId="0" applyFont="1" applyFill="1" applyBorder="1" applyAlignment="1">
      <alignment horizontal="left" vertical="center"/>
    </xf>
    <xf numFmtId="0" fontId="38" fillId="6" borderId="169" xfId="0" applyFont="1" applyFill="1" applyBorder="1" applyAlignment="1">
      <alignment horizontal="left" vertical="center"/>
    </xf>
    <xf numFmtId="0" fontId="38" fillId="6" borderId="170" xfId="0" applyFont="1" applyFill="1" applyBorder="1" applyAlignment="1">
      <alignment horizontal="left" vertical="center"/>
    </xf>
    <xf numFmtId="49" fontId="0" fillId="4" borderId="1" xfId="0" applyNumberFormat="1" applyFill="1" applyBorder="1" applyProtection="1">
      <protection locked="0"/>
    </xf>
    <xf numFmtId="49" fontId="0" fillId="4" borderId="96" xfId="0" applyNumberFormat="1" applyFill="1" applyBorder="1" applyProtection="1">
      <protection locked="0"/>
    </xf>
    <xf numFmtId="0" fontId="37" fillId="0" borderId="163" xfId="0" applyFont="1" applyBorder="1" applyAlignment="1">
      <alignment vertical="center" wrapText="1"/>
    </xf>
    <xf numFmtId="0" fontId="0" fillId="0" borderId="164" xfId="0"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0" xfId="0" applyAlignment="1">
      <alignment vertical="center" wrapText="1"/>
    </xf>
    <xf numFmtId="0" fontId="0" fillId="0" borderId="167" xfId="0" applyBorder="1"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166" xfId="0" applyBorder="1" applyAlignment="1">
      <alignment horizontal="left" vertical="center"/>
    </xf>
    <xf numFmtId="0" fontId="0" fillId="0" borderId="0" xfId="0" applyAlignment="1">
      <alignment horizontal="left" vertical="center"/>
    </xf>
    <xf numFmtId="0" fontId="0" fillId="0" borderId="167" xfId="0" applyBorder="1" applyAlignment="1">
      <alignment horizontal="left" vertical="center"/>
    </xf>
    <xf numFmtId="0" fontId="0" fillId="0" borderId="171" xfId="0" applyBorder="1" applyAlignment="1">
      <alignment horizontal="left" vertical="center"/>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0" fillId="0" borderId="0" xfId="0" applyAlignment="1">
      <alignment horizontal="left" vertical="center" wrapText="1"/>
    </xf>
    <xf numFmtId="0" fontId="0" fillId="0" borderId="167" xfId="0" applyBorder="1" applyAlignment="1">
      <alignment horizontal="left" vertical="center" wrapText="1"/>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xf>
    <xf numFmtId="0" fontId="0" fillId="0" borderId="175" xfId="0" applyBorder="1" applyAlignment="1">
      <alignment vertical="center"/>
    </xf>
    <xf numFmtId="0" fontId="0" fillId="0" borderId="176" xfId="0" applyBorder="1" applyAlignment="1">
      <alignment vertical="center"/>
    </xf>
    <xf numFmtId="0" fontId="9" fillId="4" borderId="55" xfId="0" applyFont="1" applyFill="1" applyBorder="1" applyProtection="1">
      <protection locked="0"/>
    </xf>
    <xf numFmtId="0" fontId="9" fillId="4" borderId="1" xfId="0" applyFont="1" applyFill="1" applyBorder="1" applyProtection="1">
      <protection locked="0"/>
    </xf>
    <xf numFmtId="0" fontId="9" fillId="4" borderId="96" xfId="0" applyFont="1" applyFill="1" applyBorder="1" applyProtection="1">
      <protection locked="0"/>
    </xf>
    <xf numFmtId="0" fontId="0" fillId="0" borderId="166" xfId="0" applyBorder="1" applyAlignment="1">
      <alignment horizontal="left" vertical="top" wrapText="1"/>
    </xf>
    <xf numFmtId="0" fontId="0" fillId="0" borderId="0" xfId="0" applyAlignment="1">
      <alignment horizontal="left" vertical="top" wrapText="1"/>
    </xf>
    <xf numFmtId="0" fontId="0" fillId="0" borderId="167" xfId="0" applyBorder="1" applyAlignment="1">
      <alignment horizontal="left" vertical="top" wrapText="1"/>
    </xf>
    <xf numFmtId="0" fontId="0" fillId="0" borderId="171" xfId="0" applyBorder="1" applyAlignment="1">
      <alignment horizontal="left" vertical="top" wrapText="1"/>
    </xf>
    <xf numFmtId="0" fontId="0" fillId="0" borderId="172" xfId="0" applyBorder="1" applyAlignment="1">
      <alignment horizontal="left" vertical="top" wrapText="1"/>
    </xf>
    <xf numFmtId="0" fontId="0" fillId="0" borderId="173" xfId="0" applyBorder="1" applyAlignment="1">
      <alignment horizontal="left" vertical="top" wrapText="1"/>
    </xf>
    <xf numFmtId="0" fontId="0" fillId="0" borderId="175" xfId="0" applyBorder="1" applyAlignment="1">
      <alignment horizontal="left" vertical="center"/>
    </xf>
    <xf numFmtId="0" fontId="0" fillId="0" borderId="176" xfId="0" applyBorder="1" applyAlignment="1">
      <alignment horizontal="left" vertical="center"/>
    </xf>
    <xf numFmtId="0" fontId="38" fillId="6" borderId="180" xfId="0" applyFont="1" applyFill="1" applyBorder="1" applyAlignment="1">
      <alignment horizontal="left" vertical="center"/>
    </xf>
    <xf numFmtId="0" fontId="38" fillId="6" borderId="181" xfId="0" applyFont="1" applyFill="1" applyBorder="1" applyAlignment="1">
      <alignment horizontal="left" vertical="center"/>
    </xf>
    <xf numFmtId="0" fontId="38" fillId="6" borderId="182" xfId="0" applyFont="1" applyFill="1" applyBorder="1" applyAlignment="1">
      <alignment horizontal="left" vertical="center"/>
    </xf>
    <xf numFmtId="0" fontId="0" fillId="4" borderId="55"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96" xfId="0" applyBorder="1" applyAlignment="1" applyProtection="1">
      <alignment vertical="center" wrapText="1"/>
      <protection locked="0"/>
    </xf>
    <xf numFmtId="0" fontId="0" fillId="0" borderId="101" xfId="0" applyBorder="1" applyProtection="1">
      <protection locked="0"/>
    </xf>
    <xf numFmtId="0" fontId="0" fillId="0" borderId="33" xfId="0" applyBorder="1" applyProtection="1">
      <protection locked="0"/>
    </xf>
    <xf numFmtId="0" fontId="0" fillId="0" borderId="107" xfId="0" applyBorder="1" applyProtection="1">
      <protection locked="0"/>
    </xf>
    <xf numFmtId="0" fontId="0" fillId="0" borderId="69" xfId="0" applyBorder="1" applyProtection="1">
      <protection locked="0"/>
    </xf>
    <xf numFmtId="0" fontId="0" fillId="0" borderId="13" xfId="0" applyBorder="1" applyProtection="1">
      <protection locked="0"/>
    </xf>
    <xf numFmtId="0" fontId="0" fillId="0" borderId="15" xfId="0" applyBorder="1" applyProtection="1">
      <protection locked="0"/>
    </xf>
    <xf numFmtId="177" fontId="0" fillId="0" borderId="69" xfId="0" applyNumberFormat="1" applyBorder="1"/>
    <xf numFmtId="0" fontId="0" fillId="0" borderId="13" xfId="0" applyBorder="1"/>
    <xf numFmtId="0" fontId="0" fillId="0" borderId="8" xfId="0" applyBorder="1"/>
    <xf numFmtId="0" fontId="0" fillId="4" borderId="39" xfId="0" applyFill="1" applyBorder="1" applyProtection="1">
      <protection locked="0"/>
    </xf>
    <xf numFmtId="0" fontId="0" fillId="0" borderId="2" xfId="0" applyBorder="1" applyProtection="1">
      <protection locked="0"/>
    </xf>
    <xf numFmtId="0" fontId="0" fillId="0" borderId="24" xfId="0" applyBorder="1" applyProtection="1">
      <protection locked="0"/>
    </xf>
    <xf numFmtId="49" fontId="0" fillId="5" borderId="55" xfId="0" quotePrefix="1" applyNumberFormat="1" applyFill="1" applyBorder="1" applyProtection="1">
      <protection locked="0"/>
    </xf>
    <xf numFmtId="49" fontId="0" fillId="5" borderId="1" xfId="0" applyNumberFormat="1" applyFill="1" applyBorder="1" applyProtection="1">
      <protection locked="0"/>
    </xf>
    <xf numFmtId="49" fontId="0" fillId="5" borderId="96" xfId="0" applyNumberFormat="1" applyFill="1" applyBorder="1" applyProtection="1">
      <protection locked="0"/>
    </xf>
    <xf numFmtId="185" fontId="0" fillId="0" borderId="68" xfId="0" applyNumberFormat="1" applyBorder="1"/>
    <xf numFmtId="185" fontId="0" fillId="0" borderId="3" xfId="0" applyNumberFormat="1" applyBorder="1"/>
    <xf numFmtId="185" fontId="0" fillId="0" borderId="97" xfId="0" applyNumberFormat="1" applyBorder="1"/>
    <xf numFmtId="0" fontId="0" fillId="0" borderId="68" xfId="0" applyBorder="1" applyProtection="1">
      <protection locked="0"/>
    </xf>
    <xf numFmtId="0" fontId="0" fillId="0" borderId="3" xfId="0" applyBorder="1" applyProtection="1">
      <protection locked="0"/>
    </xf>
    <xf numFmtId="0" fontId="0" fillId="0" borderId="17" xfId="0" applyBorder="1" applyProtection="1">
      <protection locked="0"/>
    </xf>
    <xf numFmtId="0" fontId="0" fillId="4" borderId="38" xfId="0" applyFill="1" applyBorder="1" applyProtection="1">
      <protection locked="0"/>
    </xf>
    <xf numFmtId="0" fontId="0" fillId="0" borderId="104" xfId="0" applyBorder="1" applyProtection="1">
      <protection locked="0"/>
    </xf>
    <xf numFmtId="0" fontId="0" fillId="0" borderId="31" xfId="0" applyBorder="1" applyProtection="1">
      <protection locked="0"/>
    </xf>
    <xf numFmtId="177" fontId="0" fillId="0" borderId="68" xfId="0" applyNumberFormat="1" applyBorder="1"/>
    <xf numFmtId="0" fontId="0" fillId="0" borderId="3" xfId="0" applyBorder="1"/>
    <xf numFmtId="0" fontId="0" fillId="0" borderId="97" xfId="0" applyBorder="1"/>
    <xf numFmtId="0" fontId="0" fillId="0" borderId="54" xfId="0" applyBorder="1" applyAlignment="1">
      <alignment horizontal="distributed"/>
    </xf>
    <xf numFmtId="0" fontId="0" fillId="0" borderId="0" xfId="0" applyAlignment="1">
      <alignment horizontal="distributed"/>
    </xf>
    <xf numFmtId="0" fontId="0" fillId="0" borderId="39" xfId="0" applyBorder="1" applyAlignment="1">
      <alignment horizontal="distributed"/>
    </xf>
    <xf numFmtId="0" fontId="0" fillId="0" borderId="2" xfId="0" applyBorder="1" applyAlignment="1">
      <alignment horizontal="distributed"/>
    </xf>
    <xf numFmtId="0" fontId="4" fillId="0" borderId="97" xfId="0" applyFont="1" applyBorder="1" applyAlignment="1">
      <alignment horizontal="center" justifyLastLine="1"/>
    </xf>
    <xf numFmtId="0" fontId="4" fillId="0" borderId="2" xfId="0" applyFont="1" applyBorder="1" applyAlignment="1">
      <alignment horizontal="center" justifyLastLine="1"/>
    </xf>
    <xf numFmtId="0" fontId="4" fillId="0" borderId="16" xfId="0" applyFont="1" applyBorder="1" applyAlignment="1">
      <alignment horizontal="center" justifyLastLine="1"/>
    </xf>
    <xf numFmtId="0" fontId="0" fillId="0" borderId="55"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96" xfId="0" applyBorder="1" applyAlignment="1">
      <alignment horizontal="distributed" vertical="center" justifyLastLine="1"/>
    </xf>
    <xf numFmtId="185" fontId="0" fillId="0" borderId="105" xfId="0" applyNumberFormat="1" applyBorder="1"/>
    <xf numFmtId="185" fontId="0" fillId="0" borderId="9" xfId="0" applyNumberFormat="1" applyBorder="1"/>
    <xf numFmtId="185" fontId="0" fillId="0" borderId="106" xfId="0" applyNumberFormat="1" applyBorder="1"/>
    <xf numFmtId="38" fontId="0" fillId="0" borderId="18" xfId="12" applyFont="1" applyBorder="1" applyAlignment="1">
      <alignment horizontal="right"/>
    </xf>
    <xf numFmtId="38" fontId="0" fillId="0" borderId="20" xfId="12" applyFont="1" applyBorder="1" applyAlignment="1">
      <alignment horizontal="right"/>
    </xf>
    <xf numFmtId="0" fontId="0" fillId="0" borderId="71" xfId="0" applyBorder="1" applyAlignment="1">
      <alignment horizontal="center"/>
    </xf>
    <xf numFmtId="0" fontId="0" fillId="0" borderId="103" xfId="0" applyBorder="1" applyAlignment="1">
      <alignment horizontal="center"/>
    </xf>
    <xf numFmtId="38" fontId="0" fillId="0" borderId="13" xfId="12" applyFont="1" applyBorder="1" applyAlignment="1">
      <alignment horizontal="right"/>
    </xf>
    <xf numFmtId="38" fontId="0" fillId="0" borderId="3" xfId="12" applyFont="1" applyBorder="1" applyAlignment="1">
      <alignment horizontal="right"/>
    </xf>
    <xf numFmtId="0" fontId="0" fillId="0" borderId="6" xfId="0" applyBorder="1" applyAlignment="1">
      <alignment horizontal="distributed" vertical="center"/>
    </xf>
    <xf numFmtId="0" fontId="0" fillId="0" borderId="30" xfId="0" applyBorder="1" applyAlignment="1">
      <alignment horizontal="distributed" vertical="center"/>
    </xf>
    <xf numFmtId="177" fontId="0" fillId="0" borderId="101" xfId="0" applyNumberFormat="1" applyBorder="1"/>
    <xf numFmtId="0" fontId="0" fillId="0" borderId="33" xfId="0" applyBorder="1"/>
    <xf numFmtId="0" fontId="0" fillId="0" borderId="102" xfId="0" applyBorder="1"/>
    <xf numFmtId="0" fontId="0" fillId="0" borderId="6" xfId="0" applyBorder="1" applyAlignment="1">
      <alignment horizontal="distributed"/>
    </xf>
    <xf numFmtId="0" fontId="0" fillId="0" borderId="5" xfId="0" applyBorder="1" applyAlignment="1">
      <alignment horizontal="distributed"/>
    </xf>
    <xf numFmtId="0" fontId="38" fillId="6" borderId="177" xfId="0" applyFont="1" applyFill="1" applyBorder="1" applyAlignment="1">
      <alignment horizontal="left" vertical="center"/>
    </xf>
    <xf numFmtId="0" fontId="38" fillId="6" borderId="178" xfId="0" applyFont="1" applyFill="1" applyBorder="1" applyAlignment="1">
      <alignment horizontal="left" vertical="center"/>
    </xf>
    <xf numFmtId="0" fontId="38" fillId="6" borderId="179" xfId="0" applyFont="1" applyFill="1" applyBorder="1" applyAlignment="1">
      <alignment horizontal="left" vertical="center"/>
    </xf>
    <xf numFmtId="0" fontId="3" fillId="0" borderId="97" xfId="0" applyFont="1" applyBorder="1" applyAlignment="1">
      <alignment horizontal="center"/>
    </xf>
    <xf numFmtId="0" fontId="3" fillId="0" borderId="2" xfId="0" applyFont="1" applyBorder="1" applyAlignment="1">
      <alignment horizontal="center"/>
    </xf>
    <xf numFmtId="0" fontId="3" fillId="0" borderId="16" xfId="0" applyFont="1" applyBorder="1" applyAlignment="1">
      <alignment horizontal="center"/>
    </xf>
    <xf numFmtId="38" fontId="0" fillId="0" borderId="73" xfId="12" applyFont="1" applyBorder="1" applyAlignment="1">
      <alignment horizontal="right"/>
    </xf>
    <xf numFmtId="38" fontId="0" fillId="0" borderId="15" xfId="12" applyFont="1" applyBorder="1" applyAlignment="1">
      <alignment horizontal="right"/>
    </xf>
    <xf numFmtId="38" fontId="0" fillId="0" borderId="17" xfId="12" applyFont="1" applyBorder="1" applyAlignment="1">
      <alignment horizontal="right"/>
    </xf>
    <xf numFmtId="38" fontId="0" fillId="0" borderId="98" xfId="12" applyFont="1" applyBorder="1" applyAlignment="1">
      <alignment horizontal="right"/>
    </xf>
    <xf numFmtId="0" fontId="3" fillId="0" borderId="97" xfId="0" applyFont="1" applyBorder="1" applyAlignment="1">
      <alignment horizontal="center" justifyLastLine="1"/>
    </xf>
    <xf numFmtId="0" fontId="3" fillId="0" borderId="2" xfId="0" applyFont="1" applyBorder="1" applyAlignment="1">
      <alignment horizontal="center" justifyLastLine="1"/>
    </xf>
    <xf numFmtId="0" fontId="3" fillId="0" borderId="16" xfId="0" applyFont="1" applyBorder="1" applyAlignment="1">
      <alignment horizontal="center" justifyLastLine="1"/>
    </xf>
    <xf numFmtId="0" fontId="0" fillId="4" borderId="40" xfId="0" applyFill="1" applyBorder="1" applyProtection="1">
      <protection locked="0"/>
    </xf>
    <xf numFmtId="0" fontId="0" fillId="0" borderId="99" xfId="0" applyBorder="1" applyProtection="1">
      <protection locked="0"/>
    </xf>
    <xf numFmtId="0" fontId="0" fillId="0" borderId="100" xfId="0" applyBorder="1" applyProtection="1">
      <protection locked="0"/>
    </xf>
    <xf numFmtId="180" fontId="0" fillId="0" borderId="101" xfId="0" applyNumberFormat="1" applyBorder="1"/>
    <xf numFmtId="180" fontId="0" fillId="0" borderId="33" xfId="0" applyNumberFormat="1" applyBorder="1"/>
    <xf numFmtId="180" fontId="0" fillId="0" borderId="102" xfId="0" applyNumberFormat="1" applyBorder="1"/>
    <xf numFmtId="186" fontId="0" fillId="0" borderId="50" xfId="0" applyNumberFormat="1" applyBorder="1"/>
    <xf numFmtId="186" fontId="0" fillId="0" borderId="86" xfId="0" applyNumberFormat="1" applyBorder="1"/>
    <xf numFmtId="0" fontId="0" fillId="0" borderId="40" xfId="0" applyBorder="1" applyAlignment="1">
      <alignment horizontal="distributed" vertical="center"/>
    </xf>
    <xf numFmtId="0" fontId="0" fillId="0" borderId="99" xfId="0" applyBorder="1" applyAlignment="1">
      <alignment horizontal="distributed" vertical="center"/>
    </xf>
    <xf numFmtId="0" fontId="0" fillId="0" borderId="100" xfId="0" applyBorder="1" applyAlignment="1">
      <alignment horizontal="distributed" vertical="center"/>
    </xf>
    <xf numFmtId="0" fontId="0" fillId="0" borderId="45" xfId="0" applyBorder="1" applyAlignment="1">
      <alignment horizontal="center"/>
    </xf>
    <xf numFmtId="0" fontId="0" fillId="0" borderId="120" xfId="0" applyBorder="1" applyAlignment="1">
      <alignment horizontal="center"/>
    </xf>
    <xf numFmtId="0" fontId="0" fillId="0" borderId="48" xfId="0" applyBorder="1" applyAlignment="1">
      <alignment horizontal="center"/>
    </xf>
    <xf numFmtId="0" fontId="0" fillId="0" borderId="92" xfId="0" applyBorder="1" applyAlignment="1">
      <alignment horizontal="center"/>
    </xf>
    <xf numFmtId="0" fontId="0" fillId="0" borderId="121" xfId="0" applyBorder="1" applyAlignment="1">
      <alignment horizontal="center"/>
    </xf>
    <xf numFmtId="0" fontId="0" fillId="0" borderId="118" xfId="0" applyBorder="1" applyAlignment="1">
      <alignment horizontal="center"/>
    </xf>
    <xf numFmtId="0" fontId="0" fillId="0" borderId="122" xfId="0" applyBorder="1" applyAlignment="1">
      <alignment horizontal="center" wrapText="1"/>
    </xf>
    <xf numFmtId="0" fontId="0" fillId="0" borderId="112" xfId="0" applyBorder="1" applyAlignment="1">
      <alignment horizontal="center" wrapText="1"/>
    </xf>
    <xf numFmtId="0" fontId="4" fillId="0" borderId="0" xfId="0" applyFont="1" applyAlignment="1">
      <alignment horizontal="right" vertical="center"/>
    </xf>
    <xf numFmtId="0" fontId="0" fillId="0" borderId="0" xfId="0" applyAlignment="1">
      <alignment vertical="center"/>
    </xf>
    <xf numFmtId="49" fontId="0" fillId="0" borderId="134" xfId="0" applyNumberFormat="1" applyBorder="1" applyAlignment="1">
      <alignment horizontal="center"/>
    </xf>
    <xf numFmtId="0" fontId="0" fillId="0" borderId="88" xfId="0" applyBorder="1" applyAlignment="1">
      <alignment horizontal="center"/>
    </xf>
    <xf numFmtId="0" fontId="0" fillId="0" borderId="113" xfId="0" applyBorder="1" applyAlignment="1">
      <alignment horizontal="distributed" vertical="center" justifyLastLine="1"/>
    </xf>
    <xf numFmtId="0" fontId="0" fillId="0" borderId="109" xfId="0" applyBorder="1" applyAlignment="1">
      <alignment horizontal="distributed" vertical="center" justifyLastLine="1"/>
    </xf>
    <xf numFmtId="0" fontId="0" fillId="0" borderId="57"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0" xfId="0"/>
    <xf numFmtId="0" fontId="23" fillId="0" borderId="8" xfId="0" applyFont="1" applyBorder="1" applyAlignment="1">
      <alignment horizontal="distributed" vertical="center"/>
    </xf>
    <xf numFmtId="0" fontId="23" fillId="0" borderId="97" xfId="0" applyFont="1" applyBorder="1" applyAlignment="1">
      <alignment horizontal="distributed" vertical="center"/>
    </xf>
    <xf numFmtId="188" fontId="0" fillId="0" borderId="67" xfId="0" applyNumberFormat="1" applyBorder="1" applyAlignment="1">
      <alignment horizontal="distributed"/>
    </xf>
    <xf numFmtId="0" fontId="0" fillId="0" borderId="65" xfId="0" applyBorder="1" applyAlignment="1">
      <alignment horizontal="center"/>
    </xf>
    <xf numFmtId="0" fontId="0" fillId="0" borderId="61" xfId="0" applyBorder="1" applyAlignment="1">
      <alignment horizontal="center"/>
    </xf>
    <xf numFmtId="0" fontId="0" fillId="0" borderId="63" xfId="0" applyBorder="1" applyAlignment="1">
      <alignment horizontal="center"/>
    </xf>
    <xf numFmtId="0" fontId="0" fillId="0" borderId="59" xfId="0" applyBorder="1" applyAlignment="1">
      <alignment horizontal="center"/>
    </xf>
    <xf numFmtId="0" fontId="0" fillId="0" borderId="145" xfId="0" applyBorder="1" applyAlignment="1">
      <alignment horizontal="center"/>
    </xf>
    <xf numFmtId="0" fontId="0" fillId="0" borderId="131" xfId="0" applyBorder="1" applyAlignment="1">
      <alignment horizontal="center"/>
    </xf>
    <xf numFmtId="0" fontId="0" fillId="0" borderId="121" xfId="0" applyBorder="1" applyAlignment="1">
      <alignment horizontal="center" wrapText="1"/>
    </xf>
    <xf numFmtId="0" fontId="0" fillId="0" borderId="118" xfId="0" applyBorder="1" applyAlignment="1">
      <alignment horizontal="center" wrapText="1"/>
    </xf>
    <xf numFmtId="0" fontId="0" fillId="0" borderId="148" xfId="0" applyBorder="1" applyAlignment="1">
      <alignment horizontal="center"/>
    </xf>
    <xf numFmtId="0" fontId="0" fillId="0" borderId="143" xfId="0" applyBorder="1" applyAlignment="1">
      <alignment horizontal="center"/>
    </xf>
    <xf numFmtId="0" fontId="17" fillId="0" borderId="38" xfId="0" applyFont="1" applyBorder="1" applyAlignment="1">
      <alignment horizontal="center" vertical="center"/>
    </xf>
    <xf numFmtId="0" fontId="17" fillId="0" borderId="104" xfId="0" applyFont="1" applyBorder="1" applyAlignment="1">
      <alignment horizontal="center" vertical="center"/>
    </xf>
    <xf numFmtId="0" fontId="17" fillId="0" borderId="31" xfId="0" applyFont="1" applyBorder="1" applyAlignment="1">
      <alignment horizontal="center" vertical="center"/>
    </xf>
    <xf numFmtId="49" fontId="10"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distributed" shrinkToFit="1"/>
    </xf>
    <xf numFmtId="0" fontId="14" fillId="0" borderId="0" xfId="0" applyFont="1" applyAlignment="1">
      <alignment shrinkToFit="1"/>
    </xf>
    <xf numFmtId="0" fontId="1" fillId="0" borderId="0" xfId="0" applyFont="1" applyAlignment="1">
      <alignment horizontal="center"/>
    </xf>
    <xf numFmtId="0" fontId="1" fillId="0" borderId="0" xfId="0" applyFont="1" applyAlignment="1">
      <alignment horizontal="distributed"/>
    </xf>
    <xf numFmtId="0" fontId="4" fillId="0" borderId="0" xfId="0" applyFont="1" applyAlignment="1">
      <alignment vertical="center"/>
    </xf>
    <xf numFmtId="0" fontId="0" fillId="0" borderId="153" xfId="0" applyBorder="1" applyAlignment="1">
      <alignment horizontal="distributed"/>
    </xf>
    <xf numFmtId="0" fontId="0" fillId="0" borderId="66" xfId="0" applyBorder="1" applyAlignment="1">
      <alignment horizontal="distributed"/>
    </xf>
    <xf numFmtId="0" fontId="0" fillId="0" borderId="23" xfId="0" applyBorder="1" applyAlignment="1">
      <alignment horizontal="distributed"/>
    </xf>
    <xf numFmtId="185" fontId="0" fillId="0" borderId="92" xfId="0" applyNumberFormat="1" applyBorder="1"/>
    <xf numFmtId="185" fontId="0" fillId="0" borderId="110" xfId="0" applyNumberFormat="1" applyBorder="1"/>
    <xf numFmtId="185" fontId="0" fillId="0" borderId="43" xfId="0" applyNumberFormat="1" applyBorder="1"/>
    <xf numFmtId="0" fontId="23" fillId="0" borderId="50" xfId="0" applyFont="1" applyBorder="1"/>
    <xf numFmtId="0" fontId="23" fillId="0" borderId="92" xfId="0" applyFont="1" applyBorder="1"/>
    <xf numFmtId="185" fontId="0" fillId="0" borderId="120" xfId="0" applyNumberFormat="1" applyBorder="1"/>
    <xf numFmtId="185" fontId="0" fillId="0" borderId="150" xfId="0" applyNumberFormat="1" applyBorder="1"/>
    <xf numFmtId="185" fontId="0" fillId="0" borderId="151" xfId="0" applyNumberFormat="1" applyBorder="1"/>
    <xf numFmtId="186" fontId="0" fillId="0" borderId="5" xfId="0" applyNumberFormat="1" applyBorder="1"/>
    <xf numFmtId="186" fontId="0" fillId="0" borderId="30" xfId="0" applyNumberFormat="1" applyBorder="1"/>
    <xf numFmtId="185" fontId="0" fillId="0" borderId="19" xfId="0" applyNumberFormat="1" applyBorder="1"/>
    <xf numFmtId="185" fontId="0" fillId="0" borderId="18" xfId="0" applyNumberFormat="1" applyBorder="1"/>
    <xf numFmtId="185" fontId="0" fillId="0" borderId="20" xfId="0" applyNumberFormat="1" applyBorder="1"/>
    <xf numFmtId="0" fontId="0" fillId="0" borderId="111" xfId="0" applyBorder="1" applyAlignment="1">
      <alignment horizontal="distributed"/>
    </xf>
    <xf numFmtId="0" fontId="0" fillId="0" borderId="47" xfId="0" applyBorder="1" applyAlignment="1">
      <alignment horizontal="distributed"/>
    </xf>
    <xf numFmtId="0" fontId="0" fillId="0" borderId="85" xfId="0" applyBorder="1" applyAlignment="1">
      <alignment horizontal="distributed"/>
    </xf>
    <xf numFmtId="0" fontId="0" fillId="0" borderId="87" xfId="0" applyBorder="1" applyAlignment="1">
      <alignment horizontal="distributed"/>
    </xf>
    <xf numFmtId="0" fontId="0" fillId="0" borderId="50" xfId="0" applyBorder="1" applyAlignment="1">
      <alignment horizontal="distributed"/>
    </xf>
    <xf numFmtId="0" fontId="0" fillId="0" borderId="86" xfId="0" applyBorder="1" applyAlignment="1">
      <alignment horizontal="distributed"/>
    </xf>
    <xf numFmtId="5" fontId="11" fillId="0" borderId="40" xfId="0" applyNumberFormat="1" applyFont="1" applyBorder="1" applyAlignment="1">
      <alignment horizontal="right" vertical="center"/>
    </xf>
    <xf numFmtId="5" fontId="11" fillId="0" borderId="100" xfId="0" applyNumberFormat="1" applyFont="1" applyBorder="1" applyAlignment="1">
      <alignment horizontal="right" vertical="center"/>
    </xf>
    <xf numFmtId="0" fontId="17" fillId="0" borderId="38" xfId="0" applyFont="1" applyBorder="1" applyAlignment="1">
      <alignment horizontal="distributed" vertical="center" justifyLastLine="1"/>
    </xf>
    <xf numFmtId="0" fontId="17" fillId="0" borderId="31" xfId="0" applyFont="1" applyBorder="1" applyAlignment="1">
      <alignment horizontal="distributed" vertical="center" justifyLastLine="1"/>
    </xf>
    <xf numFmtId="5" fontId="9" fillId="0" borderId="32" xfId="0" applyNumberFormat="1" applyFont="1" applyBorder="1" applyAlignment="1">
      <alignment horizontal="distributed" vertical="center" textRotation="255"/>
    </xf>
    <xf numFmtId="0" fontId="9" fillId="0" borderId="20" xfId="0" applyFont="1" applyBorder="1" applyAlignment="1">
      <alignment horizontal="distributed" vertical="center" textRotation="255"/>
    </xf>
    <xf numFmtId="0" fontId="23" fillId="0" borderId="112" xfId="0" applyFont="1" applyBorder="1"/>
    <xf numFmtId="0" fontId="23" fillId="0" borderId="129" xfId="0" applyFont="1" applyBorder="1"/>
    <xf numFmtId="0" fontId="1" fillId="0" borderId="0" xfId="0" applyFont="1"/>
    <xf numFmtId="189" fontId="11" fillId="0" borderId="40" xfId="0" applyNumberFormat="1" applyFont="1" applyBorder="1" applyAlignment="1">
      <alignment horizontal="right" vertical="center"/>
    </xf>
    <xf numFmtId="189" fontId="11" fillId="0" borderId="99" xfId="0" applyNumberFormat="1" applyFont="1" applyBorder="1" applyAlignment="1">
      <alignment horizontal="right" vertical="center"/>
    </xf>
    <xf numFmtId="189" fontId="11" fillId="0" borderId="100" xfId="0" applyNumberFormat="1" applyFont="1" applyBorder="1" applyAlignment="1">
      <alignment horizontal="right" vertical="center"/>
    </xf>
    <xf numFmtId="177" fontId="0" fillId="0" borderId="92" xfId="0" applyNumberFormat="1" applyBorder="1"/>
    <xf numFmtId="0" fontId="0" fillId="0" borderId="110" xfId="0" applyBorder="1"/>
    <xf numFmtId="0" fontId="0" fillId="0" borderId="43" xfId="0" applyBorder="1"/>
    <xf numFmtId="0" fontId="1" fillId="0" borderId="0" xfId="0" applyFont="1" applyAlignment="1">
      <alignment horizontal="distributed" shrinkToFit="1"/>
    </xf>
    <xf numFmtId="0" fontId="0" fillId="0" borderId="69" xfId="0" applyBorder="1" applyAlignment="1">
      <alignment horizontal="distributed"/>
    </xf>
    <xf numFmtId="0" fontId="0" fillId="0" borderId="13" xfId="0" applyBorder="1" applyAlignment="1">
      <alignment horizontal="distributed"/>
    </xf>
    <xf numFmtId="0" fontId="0" fillId="0" borderId="8" xfId="0" applyBorder="1" applyAlignment="1">
      <alignment horizontal="distributed"/>
    </xf>
    <xf numFmtId="0" fontId="23" fillId="0" borderId="110" xfId="0" applyFont="1" applyBorder="1"/>
    <xf numFmtId="177" fontId="0" fillId="0" borderId="14" xfId="0" applyNumberFormat="1" applyBorder="1"/>
    <xf numFmtId="0" fontId="0" fillId="0" borderId="15" xfId="0" applyBorder="1"/>
    <xf numFmtId="0" fontId="23" fillId="0" borderId="19" xfId="0" applyFont="1" applyBorder="1"/>
    <xf numFmtId="0" fontId="23" fillId="0" borderId="18" xfId="0" applyFont="1" applyBorder="1"/>
    <xf numFmtId="177" fontId="0" fillId="0" borderId="112" xfId="0" applyNumberFormat="1" applyBorder="1"/>
    <xf numFmtId="0" fontId="0" fillId="0" borderId="129" xfId="0" applyBorder="1"/>
    <xf numFmtId="0" fontId="0" fillId="0" borderId="42" xfId="0" applyBorder="1"/>
    <xf numFmtId="0" fontId="0" fillId="0" borderId="90" xfId="0" applyBorder="1" applyAlignment="1">
      <alignment horizontal="distributed"/>
    </xf>
    <xf numFmtId="0" fontId="0" fillId="0" borderId="129" xfId="0" applyBorder="1" applyAlignment="1">
      <alignment horizontal="distributed"/>
    </xf>
    <xf numFmtId="0" fontId="0" fillId="0" borderId="122" xfId="0" applyBorder="1" applyAlignment="1">
      <alignment horizontal="distributed"/>
    </xf>
    <xf numFmtId="177" fontId="0" fillId="0" borderId="99" xfId="0" applyNumberFormat="1" applyBorder="1" applyAlignment="1">
      <alignment vertical="center" wrapText="1"/>
    </xf>
    <xf numFmtId="0" fontId="0" fillId="0" borderId="99" xfId="0" applyBorder="1" applyAlignment="1">
      <alignment vertical="center" wrapText="1"/>
    </xf>
    <xf numFmtId="0" fontId="0" fillId="0" borderId="100" xfId="0" applyBorder="1" applyAlignment="1">
      <alignment vertical="center" wrapText="1"/>
    </xf>
    <xf numFmtId="49" fontId="10" fillId="0" borderId="5" xfId="0" applyNumberFormat="1" applyFont="1" applyBorder="1" applyAlignment="1">
      <alignment horizontal="center" vertical="center"/>
    </xf>
    <xf numFmtId="49" fontId="10" fillId="0" borderId="30" xfId="0" applyNumberFormat="1" applyFont="1" applyBorder="1" applyAlignment="1">
      <alignment horizontal="center" vertical="center"/>
    </xf>
    <xf numFmtId="186" fontId="0" fillId="0" borderId="47" xfId="0" applyNumberFormat="1" applyBorder="1"/>
    <xf numFmtId="186" fontId="0" fillId="0" borderId="85" xfId="0" applyNumberFormat="1" applyBorder="1"/>
    <xf numFmtId="0" fontId="1" fillId="0" borderId="0" xfId="0" applyFont="1" applyAlignment="1">
      <alignment horizontal="distributed" vertical="center"/>
    </xf>
    <xf numFmtId="0" fontId="0" fillId="0" borderId="152" xfId="0" applyBorder="1" applyAlignment="1">
      <alignment horizontal="distributed" vertical="center" justifyLastLine="1"/>
    </xf>
    <xf numFmtId="0" fontId="0" fillId="0" borderId="79"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28" fillId="0" borderId="0" xfId="0" applyFont="1" applyAlignment="1">
      <alignment horizontal="distributed" justifyLastLine="1"/>
    </xf>
    <xf numFmtId="49" fontId="1" fillId="0" borderId="0" xfId="0" applyNumberFormat="1" applyFont="1" applyAlignment="1">
      <alignment horizontal="center" shrinkToFit="1"/>
    </xf>
    <xf numFmtId="0" fontId="1" fillId="0" borderId="0" xfId="0" applyFont="1" applyAlignment="1">
      <alignment horizontal="center" shrinkToFit="1"/>
    </xf>
    <xf numFmtId="0" fontId="0" fillId="0" borderId="22" xfId="0" applyBorder="1" applyAlignment="1">
      <alignment horizontal="distributed" vertical="center" justifyLastLine="1"/>
    </xf>
    <xf numFmtId="0" fontId="0" fillId="0" borderId="19" xfId="0" applyBorder="1" applyAlignment="1">
      <alignment horizontal="distributed" vertical="center" justifyLastLine="1"/>
    </xf>
    <xf numFmtId="0" fontId="17" fillId="0" borderId="104" xfId="0" applyFont="1" applyBorder="1" applyAlignment="1">
      <alignment horizontal="distributed" vertical="center" justifyLastLine="1"/>
    </xf>
    <xf numFmtId="0" fontId="13" fillId="0" borderId="0" xfId="0" applyFont="1" applyAlignment="1">
      <alignment horizontal="distributed"/>
    </xf>
    <xf numFmtId="0" fontId="14" fillId="0" borderId="0" xfId="0" applyFont="1" applyAlignment="1">
      <alignment horizontal="distributed"/>
    </xf>
    <xf numFmtId="0" fontId="9" fillId="0" borderId="0" xfId="0" applyFont="1" applyAlignment="1">
      <alignment horizontal="distributed"/>
    </xf>
    <xf numFmtId="58" fontId="9" fillId="0" borderId="0" xfId="0" applyNumberFormat="1" applyFont="1" applyAlignment="1">
      <alignment horizontal="center"/>
    </xf>
    <xf numFmtId="0" fontId="8" fillId="0" borderId="0" xfId="0" applyFont="1" applyAlignment="1">
      <alignment vertical="center"/>
    </xf>
    <xf numFmtId="0" fontId="26" fillId="0" borderId="0" xfId="0" applyFont="1" applyAlignment="1">
      <alignment horizontal="distributed" shrinkToFit="1"/>
    </xf>
    <xf numFmtId="0" fontId="26" fillId="0" borderId="0" xfId="0" applyFont="1" applyAlignment="1">
      <alignment shrinkToFit="1"/>
    </xf>
    <xf numFmtId="0" fontId="15" fillId="0" borderId="0" xfId="0" applyFont="1" applyAlignment="1">
      <alignment horizontal="distributed" justifyLastLine="1"/>
    </xf>
    <xf numFmtId="0" fontId="0" fillId="0" borderId="0" xfId="0" applyAlignment="1">
      <alignment horizontal="distributed" justifyLastLine="1"/>
    </xf>
    <xf numFmtId="5" fontId="24" fillId="0" borderId="32" xfId="0" applyNumberFormat="1" applyFont="1" applyBorder="1" applyAlignment="1">
      <alignment horizontal="distributed" vertical="center" textRotation="255"/>
    </xf>
    <xf numFmtId="0" fontId="24" fillId="0" borderId="20" xfId="0" applyFont="1" applyBorder="1" applyAlignment="1">
      <alignment horizontal="distributed" vertical="center" textRotation="255"/>
    </xf>
    <xf numFmtId="185" fontId="0" fillId="0" borderId="112" xfId="0" applyNumberFormat="1" applyBorder="1"/>
    <xf numFmtId="185" fontId="0" fillId="0" borderId="129" xfId="0" applyNumberFormat="1" applyBorder="1"/>
    <xf numFmtId="185" fontId="0" fillId="0" borderId="42" xfId="0" applyNumberFormat="1" applyBorder="1"/>
    <xf numFmtId="0" fontId="0" fillId="0" borderId="50" xfId="0" applyBorder="1" applyAlignment="1">
      <alignment horizontal="center"/>
    </xf>
    <xf numFmtId="0" fontId="0" fillId="0" borderId="86" xfId="0" applyBorder="1" applyAlignment="1">
      <alignment horizontal="center"/>
    </xf>
    <xf numFmtId="186" fontId="0" fillId="0" borderId="87" xfId="0" applyNumberFormat="1" applyBorder="1"/>
    <xf numFmtId="186" fontId="0" fillId="0" borderId="111" xfId="0" applyNumberFormat="1" applyBorder="1"/>
    <xf numFmtId="0" fontId="0" fillId="0" borderId="0" xfId="0" applyAlignment="1">
      <alignment horizontal="distributed" vertical="center" justifyLastLine="1"/>
    </xf>
    <xf numFmtId="0" fontId="0" fillId="0" borderId="28" xfId="0" applyBorder="1" applyAlignment="1">
      <alignment horizontal="distributed" vertical="center" justifyLastLine="1"/>
    </xf>
    <xf numFmtId="0" fontId="0" fillId="0" borderId="130" xfId="0" applyBorder="1" applyAlignment="1">
      <alignment horizontal="center"/>
    </xf>
    <xf numFmtId="0" fontId="0" fillId="0" borderId="93" xfId="0" applyBorder="1" applyAlignment="1">
      <alignment horizontal="center"/>
    </xf>
    <xf numFmtId="186" fontId="0" fillId="0" borderId="117" xfId="0" applyNumberFormat="1" applyBorder="1"/>
    <xf numFmtId="186" fontId="0" fillId="0" borderId="93" xfId="0" applyNumberFormat="1" applyBorder="1"/>
    <xf numFmtId="185" fontId="0" fillId="0" borderId="118" xfId="0" applyNumberFormat="1" applyBorder="1"/>
    <xf numFmtId="185" fontId="0" fillId="0" borderId="133" xfId="0" applyNumberFormat="1" applyBorder="1"/>
    <xf numFmtId="185" fontId="0" fillId="0" borderId="84" xfId="0" applyNumberFormat="1" applyBorder="1"/>
    <xf numFmtId="0" fontId="23" fillId="0" borderId="118" xfId="0" applyFont="1" applyBorder="1"/>
    <xf numFmtId="0" fontId="23" fillId="0" borderId="133" xfId="0" applyFont="1" applyBorder="1"/>
    <xf numFmtId="0" fontId="0" fillId="0" borderId="134" xfId="0" applyBorder="1" applyAlignment="1">
      <alignment horizontal="center"/>
    </xf>
    <xf numFmtId="0" fontId="0" fillId="0" borderId="119" xfId="0" applyBorder="1" applyAlignment="1">
      <alignment horizontal="distributed"/>
    </xf>
    <xf numFmtId="0" fontId="0" fillId="0" borderId="134" xfId="0" applyBorder="1" applyAlignment="1">
      <alignment horizontal="distributed"/>
    </xf>
    <xf numFmtId="0" fontId="0" fillId="0" borderId="88" xfId="0" applyBorder="1" applyAlignment="1">
      <alignment horizontal="distributed"/>
    </xf>
    <xf numFmtId="0" fontId="0" fillId="0" borderId="117" xfId="0" applyBorder="1" applyAlignment="1">
      <alignment horizontal="distributed"/>
    </xf>
    <xf numFmtId="0" fontId="0" fillId="0" borderId="130" xfId="0" applyBorder="1" applyAlignment="1">
      <alignment horizontal="distributed"/>
    </xf>
    <xf numFmtId="0" fontId="0" fillId="0" borderId="93" xfId="0" applyBorder="1" applyAlignment="1">
      <alignment horizontal="distributed"/>
    </xf>
    <xf numFmtId="0" fontId="0" fillId="0" borderId="94" xfId="0" applyBorder="1" applyAlignment="1">
      <alignment horizontal="distributed"/>
    </xf>
    <xf numFmtId="0" fontId="0" fillId="0" borderId="133" xfId="0" applyBorder="1" applyAlignment="1">
      <alignment horizontal="distributed"/>
    </xf>
    <xf numFmtId="0" fontId="0" fillId="0" borderId="121" xfId="0" applyBorder="1" applyAlignment="1">
      <alignment horizontal="distributed"/>
    </xf>
    <xf numFmtId="0" fontId="0" fillId="0" borderId="5" xfId="0" applyBorder="1" applyAlignment="1">
      <alignment horizontal="distributed" vertical="center"/>
    </xf>
    <xf numFmtId="178" fontId="11" fillId="0" borderId="0" xfId="0" applyNumberFormat="1" applyFont="1" applyAlignment="1">
      <alignment vertical="center"/>
    </xf>
    <xf numFmtId="0" fontId="11" fillId="0" borderId="0" xfId="0" applyFont="1" applyAlignment="1">
      <alignment vertical="center"/>
    </xf>
    <xf numFmtId="0" fontId="25" fillId="0" borderId="0" xfId="0" applyFont="1" applyAlignment="1">
      <alignment horizontal="center" vertical="center"/>
    </xf>
    <xf numFmtId="177" fontId="0" fillId="0" borderId="5" xfId="0" applyNumberFormat="1"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15" fillId="0" borderId="0" xfId="0" applyFont="1" applyAlignment="1">
      <alignment horizontal="distributed"/>
    </xf>
    <xf numFmtId="0" fontId="26" fillId="0" borderId="0" xfId="0" applyFont="1"/>
    <xf numFmtId="0" fontId="29" fillId="0" borderId="0" xfId="0" applyFont="1" applyAlignment="1">
      <alignment vertical="center"/>
    </xf>
    <xf numFmtId="0" fontId="0" fillId="0" borderId="66" xfId="0" applyBorder="1"/>
    <xf numFmtId="58" fontId="0" fillId="0" borderId="67" xfId="0" applyNumberFormat="1" applyBorder="1" applyAlignment="1">
      <alignment horizontal="distributed"/>
    </xf>
    <xf numFmtId="0" fontId="0" fillId="0" borderId="67" xfId="0" applyBorder="1" applyAlignment="1">
      <alignment horizontal="distributed"/>
    </xf>
    <xf numFmtId="0" fontId="0" fillId="0" borderId="0" xfId="0" applyAlignment="1">
      <alignment horizontal="right"/>
    </xf>
    <xf numFmtId="0" fontId="0" fillId="0" borderId="114" xfId="0" applyBorder="1" applyAlignment="1">
      <alignment horizontal="distributed" vertical="center" justifyLastLine="1"/>
    </xf>
    <xf numFmtId="0" fontId="0" fillId="0" borderId="56" xfId="0" applyBorder="1" applyAlignment="1">
      <alignment horizontal="distributed" vertical="center" justifyLastLine="1"/>
    </xf>
    <xf numFmtId="0" fontId="0" fillId="0" borderId="149" xfId="0" applyBorder="1" applyAlignment="1">
      <alignment horizontal="distributed" justifyLastLine="1"/>
    </xf>
    <xf numFmtId="0" fontId="0" fillId="0" borderId="35" xfId="0" applyBorder="1" applyAlignment="1">
      <alignment horizontal="distributed" justifyLastLine="1"/>
    </xf>
    <xf numFmtId="0" fontId="1" fillId="0" borderId="106" xfId="0" applyFont="1" applyBorder="1" applyAlignment="1">
      <alignment horizontal="distributed" justifyLastLine="1"/>
    </xf>
    <xf numFmtId="0" fontId="0" fillId="0" borderId="31" xfId="0" applyBorder="1" applyAlignment="1">
      <alignment horizontal="distributed" justifyLastLine="1"/>
    </xf>
    <xf numFmtId="0" fontId="1" fillId="0" borderId="38" xfId="0" applyFont="1" applyBorder="1" applyAlignment="1">
      <alignment horizontal="distributed" justifyLastLine="1"/>
    </xf>
    <xf numFmtId="0" fontId="1" fillId="0" borderId="31" xfId="0" applyFont="1" applyBorder="1" applyAlignment="1">
      <alignment horizontal="distributed" justifyLastLine="1"/>
    </xf>
    <xf numFmtId="186" fontId="0" fillId="0" borderId="63" xfId="0" applyNumberFormat="1" applyBorder="1"/>
    <xf numFmtId="186" fontId="0" fillId="0" borderId="59" xfId="0" applyNumberFormat="1" applyBorder="1"/>
    <xf numFmtId="185" fontId="0" fillId="0" borderId="95" xfId="0" applyNumberFormat="1" applyBorder="1"/>
    <xf numFmtId="185" fontId="0" fillId="0" borderId="137" xfId="0" applyNumberFormat="1" applyBorder="1"/>
    <xf numFmtId="0" fontId="0" fillId="0" borderId="62" xfId="0" applyBorder="1" applyAlignment="1">
      <alignment horizontal="center"/>
    </xf>
    <xf numFmtId="186" fontId="0" fillId="0" borderId="148" xfId="0" applyNumberFormat="1" applyBorder="1"/>
    <xf numFmtId="186" fontId="0" fillId="0" borderId="143" xfId="0" applyNumberFormat="1" applyBorder="1"/>
    <xf numFmtId="185" fontId="0" fillId="0" borderId="135" xfId="0" applyNumberFormat="1" applyBorder="1"/>
    <xf numFmtId="185" fontId="0" fillId="0" borderId="144" xfId="0" applyNumberFormat="1" applyBorder="1"/>
    <xf numFmtId="0" fontId="23" fillId="0" borderId="125" xfId="0" applyFont="1" applyBorder="1"/>
    <xf numFmtId="0" fontId="23" fillId="0" borderId="126" xfId="0" applyFont="1" applyBorder="1"/>
    <xf numFmtId="185" fontId="0" fillId="0" borderId="146" xfId="0" applyNumberFormat="1" applyBorder="1"/>
    <xf numFmtId="185" fontId="0" fillId="0" borderId="147" xfId="0" applyNumberFormat="1" applyBorder="1"/>
    <xf numFmtId="0" fontId="0" fillId="0" borderId="59" xfId="0" applyBorder="1" applyAlignment="1">
      <alignment horizontal="distributed"/>
    </xf>
    <xf numFmtId="177" fontId="0" fillId="0" borderId="95" xfId="0" applyNumberFormat="1" applyBorder="1"/>
    <xf numFmtId="0" fontId="0" fillId="0" borderId="137" xfId="0" applyBorder="1"/>
    <xf numFmtId="0" fontId="0" fillId="0" borderId="138" xfId="0" applyBorder="1" applyAlignment="1">
      <alignment horizontal="distributed"/>
    </xf>
    <xf numFmtId="0" fontId="0" fillId="0" borderId="139" xfId="0" applyBorder="1" applyAlignment="1">
      <alignment horizontal="distributed"/>
    </xf>
    <xf numFmtId="0" fontId="0" fillId="0" borderId="140" xfId="0" applyBorder="1" applyAlignment="1">
      <alignment horizontal="distributed"/>
    </xf>
    <xf numFmtId="177" fontId="0" fillId="0" borderId="141" xfId="0" applyNumberFormat="1" applyBorder="1"/>
    <xf numFmtId="0" fontId="0" fillId="0" borderId="142" xfId="0" applyBorder="1"/>
    <xf numFmtId="0" fontId="0" fillId="0" borderId="92" xfId="0" applyBorder="1" applyAlignment="1">
      <alignment horizontal="distributed"/>
    </xf>
    <xf numFmtId="0" fontId="0" fillId="0" borderId="110" xfId="0" applyBorder="1" applyAlignment="1">
      <alignment horizontal="distributed"/>
    </xf>
    <xf numFmtId="0" fontId="0" fillId="0" borderId="57" xfId="0" applyBorder="1" applyAlignment="1">
      <alignment horizontal="center"/>
    </xf>
    <xf numFmtId="0" fontId="0" fillId="0" borderId="30" xfId="0" applyBorder="1" applyAlignment="1">
      <alignment horizontal="center"/>
    </xf>
    <xf numFmtId="0" fontId="0" fillId="0" borderId="0" xfId="0" applyAlignment="1">
      <alignment horizontal="distributed" wrapText="1"/>
    </xf>
    <xf numFmtId="0" fontId="0" fillId="0" borderId="136" xfId="0" applyBorder="1" applyAlignment="1">
      <alignment horizontal="distributed" vertical="center" justifyLastLine="1"/>
    </xf>
    <xf numFmtId="0" fontId="0" fillId="0" borderId="74" xfId="0" applyBorder="1" applyAlignment="1">
      <alignment horizontal="distributed" vertical="center" justifyLastLine="1"/>
    </xf>
    <xf numFmtId="0" fontId="0" fillId="0" borderId="127" xfId="0" applyBorder="1" applyAlignment="1">
      <alignment horizontal="center" vertical="center"/>
    </xf>
    <xf numFmtId="0" fontId="0" fillId="0" borderId="22" xfId="0" applyBorder="1" applyAlignment="1">
      <alignment horizontal="center" vertical="center"/>
    </xf>
    <xf numFmtId="0" fontId="0" fillId="0" borderId="128" xfId="0" applyBorder="1" applyAlignment="1">
      <alignment horizontal="center" vertical="center"/>
    </xf>
    <xf numFmtId="0" fontId="0" fillId="0" borderId="19" xfId="0" applyBorder="1" applyAlignment="1">
      <alignment horizontal="center" vertical="center"/>
    </xf>
    <xf numFmtId="0" fontId="0" fillId="0" borderId="127" xfId="0" applyBorder="1" applyAlignment="1">
      <alignment horizontal="center" vertical="center" justifyLastLine="1"/>
    </xf>
    <xf numFmtId="0" fontId="0" fillId="0" borderId="22" xfId="0" applyBorder="1" applyAlignment="1">
      <alignment horizontal="center" vertical="center" justifyLastLine="1"/>
    </xf>
    <xf numFmtId="0" fontId="0" fillId="0" borderId="128" xfId="0" applyBorder="1" applyAlignment="1">
      <alignment horizontal="center" vertical="center" justifyLastLine="1"/>
    </xf>
    <xf numFmtId="0" fontId="0" fillId="0" borderId="19" xfId="0" applyBorder="1" applyAlignment="1">
      <alignment horizontal="center" vertical="center" justifyLastLine="1"/>
    </xf>
    <xf numFmtId="0" fontId="23" fillId="0" borderId="92" xfId="0" applyFont="1" applyBorder="1" applyAlignment="1">
      <alignment horizontal="left"/>
    </xf>
    <xf numFmtId="0" fontId="23" fillId="0" borderId="110" xfId="0" applyFont="1" applyBorder="1" applyAlignment="1">
      <alignment horizontal="left"/>
    </xf>
    <xf numFmtId="186" fontId="0" fillId="0" borderId="48" xfId="0" applyNumberFormat="1" applyBorder="1"/>
    <xf numFmtId="186" fontId="0" fillId="0" borderId="92" xfId="0" applyNumberFormat="1" applyBorder="1"/>
    <xf numFmtId="0" fontId="23" fillId="0" borderId="125" xfId="0" applyFont="1" applyBorder="1" applyAlignment="1">
      <alignment horizontal="left"/>
    </xf>
    <xf numFmtId="0" fontId="23" fillId="0" borderId="126" xfId="0" applyFont="1" applyBorder="1" applyAlignment="1">
      <alignment horizontal="left"/>
    </xf>
    <xf numFmtId="49" fontId="0" fillId="0" borderId="134" xfId="0" applyNumberFormat="1" applyBorder="1" applyAlignment="1">
      <alignment horizontal="center" vertical="center"/>
    </xf>
    <xf numFmtId="0" fontId="0" fillId="0" borderId="88" xfId="0" applyBorder="1" applyAlignment="1">
      <alignment horizontal="center" vertical="center"/>
    </xf>
    <xf numFmtId="0" fontId="0" fillId="0" borderId="56" xfId="0" applyBorder="1" applyAlignment="1">
      <alignment horizontal="distributed" vertical="center"/>
    </xf>
    <xf numFmtId="177" fontId="0" fillId="0" borderId="57" xfId="0" applyNumberFormat="1" applyBorder="1" applyAlignment="1">
      <alignment vertical="center" wrapText="1"/>
    </xf>
    <xf numFmtId="0" fontId="0" fillId="0" borderId="127" xfId="0" applyBorder="1" applyAlignment="1">
      <alignment horizontal="distributed" vertical="center" justifyLastLine="1"/>
    </xf>
    <xf numFmtId="0" fontId="0" fillId="0" borderId="128" xfId="0" applyBorder="1" applyAlignment="1">
      <alignment horizontal="distributed" vertical="center" justifyLastLine="1"/>
    </xf>
    <xf numFmtId="186" fontId="0" fillId="0" borderId="122" xfId="0" applyNumberFormat="1" applyBorder="1"/>
    <xf numFmtId="186" fontId="0" fillId="0" borderId="112" xfId="0" applyNumberFormat="1" applyBorder="1"/>
    <xf numFmtId="0" fontId="0" fillId="0" borderId="5" xfId="0" applyBorder="1" applyAlignment="1">
      <alignment horizontal="center"/>
    </xf>
    <xf numFmtId="0" fontId="0" fillId="0" borderId="131" xfId="0" applyBorder="1" applyAlignment="1">
      <alignment horizontal="distributed"/>
    </xf>
    <xf numFmtId="177" fontId="0" fillId="0" borderId="132" xfId="0" applyNumberFormat="1" applyBorder="1"/>
    <xf numFmtId="0" fontId="0" fillId="0" borderId="133" xfId="0" applyBorder="1"/>
    <xf numFmtId="0" fontId="0" fillId="0" borderId="118" xfId="0" applyBorder="1" applyAlignment="1">
      <alignment horizontal="distributed"/>
    </xf>
    <xf numFmtId="0" fontId="0" fillId="0" borderId="58" xfId="0" applyBorder="1" applyAlignment="1">
      <alignment horizontal="distributed"/>
    </xf>
    <xf numFmtId="177" fontId="0" fillId="0" borderId="135" xfId="0" applyNumberFormat="1" applyBorder="1"/>
    <xf numFmtId="0" fontId="0" fillId="0" borderId="112" xfId="0" applyBorder="1" applyAlignment="1">
      <alignment horizontal="distributed"/>
    </xf>
    <xf numFmtId="186" fontId="0" fillId="0" borderId="121" xfId="0" applyNumberFormat="1" applyBorder="1"/>
    <xf numFmtId="186" fontId="0" fillId="0" borderId="118" xfId="0" applyNumberFormat="1" applyBorder="1"/>
    <xf numFmtId="0" fontId="23" fillId="0" borderId="19" xfId="0" applyFont="1" applyBorder="1" applyAlignment="1">
      <alignment horizontal="left"/>
    </xf>
    <xf numFmtId="0" fontId="23" fillId="0" borderId="18" xfId="0" applyFont="1" applyBorder="1" applyAlignment="1">
      <alignment horizontal="left"/>
    </xf>
    <xf numFmtId="0" fontId="0" fillId="0" borderId="87" xfId="0" quotePrefix="1" applyBorder="1" applyAlignment="1">
      <alignment horizontal="center" wrapText="1"/>
    </xf>
    <xf numFmtId="0" fontId="0" fillId="0" borderId="92" xfId="0" applyBorder="1" applyAlignment="1">
      <alignment horizontal="center" wrapText="1"/>
    </xf>
    <xf numFmtId="0" fontId="0" fillId="0" borderId="14" xfId="0" applyBorder="1" applyAlignment="1">
      <alignment horizontal="distributed"/>
    </xf>
    <xf numFmtId="0" fontId="0" fillId="0" borderId="124" xfId="0" applyBorder="1" applyAlignment="1">
      <alignment horizontal="distributed" vertical="center"/>
    </xf>
    <xf numFmtId="0" fontId="0" fillId="0" borderId="128" xfId="0" applyBorder="1"/>
    <xf numFmtId="0" fontId="0" fillId="0" borderId="30" xfId="0" applyBorder="1"/>
    <xf numFmtId="0" fontId="17" fillId="0" borderId="40" xfId="0" applyFont="1" applyBorder="1" applyAlignment="1">
      <alignment horizontal="center" vertical="center"/>
    </xf>
    <xf numFmtId="0" fontId="17" fillId="0" borderId="100" xfId="0" applyFont="1" applyBorder="1" applyAlignment="1">
      <alignment horizontal="center" vertical="center"/>
    </xf>
    <xf numFmtId="5" fontId="1" fillId="0" borderId="32" xfId="0" applyNumberFormat="1" applyFont="1" applyBorder="1" applyAlignment="1">
      <alignment horizontal="distributed" vertical="center"/>
    </xf>
    <xf numFmtId="0" fontId="0" fillId="0" borderId="20" xfId="0" applyBorder="1" applyAlignment="1">
      <alignment horizontal="distributed"/>
    </xf>
    <xf numFmtId="0" fontId="0" fillId="0" borderId="5" xfId="0" applyBorder="1"/>
    <xf numFmtId="0" fontId="0" fillId="0" borderId="143" xfId="0" applyBorder="1" applyAlignment="1">
      <alignment horizontal="distributed"/>
    </xf>
    <xf numFmtId="0" fontId="0" fillId="0" borderId="144" xfId="0" applyBorder="1"/>
    <xf numFmtId="0" fontId="0" fillId="0" borderId="64" xfId="0" applyBorder="1" applyAlignment="1">
      <alignment horizontal="center"/>
    </xf>
    <xf numFmtId="0" fontId="0" fillId="0" borderId="23" xfId="0" applyBorder="1" applyAlignment="1">
      <alignment horizontal="center"/>
    </xf>
    <xf numFmtId="186" fontId="0" fillId="0" borderId="145" xfId="0" applyNumberFormat="1" applyBorder="1"/>
    <xf numFmtId="186" fontId="0" fillId="0" borderId="131" xfId="0" applyNumberFormat="1" applyBorder="1"/>
    <xf numFmtId="0" fontId="0" fillId="0" borderId="108" xfId="0" applyBorder="1" applyAlignment="1">
      <alignment horizontal="center" vertical="center"/>
    </xf>
    <xf numFmtId="0" fontId="0" fillId="0" borderId="6" xfId="0" applyBorder="1" applyAlignment="1">
      <alignment horizontal="center" vertical="center"/>
    </xf>
    <xf numFmtId="0" fontId="0" fillId="0" borderId="111" xfId="0" applyBorder="1" applyAlignment="1">
      <alignment horizontal="center" wrapText="1"/>
    </xf>
    <xf numFmtId="0" fontId="0" fillId="0" borderId="87" xfId="0" applyBorder="1" applyAlignment="1">
      <alignment horizontal="center"/>
    </xf>
    <xf numFmtId="0" fontId="0" fillId="0" borderId="117" xfId="0" applyBorder="1" applyAlignment="1">
      <alignment horizontal="center"/>
    </xf>
    <xf numFmtId="0" fontId="0" fillId="0" borderId="38" xfId="0" applyBorder="1" applyAlignment="1">
      <alignment horizontal="distributed"/>
    </xf>
    <xf numFmtId="0" fontId="0" fillId="0" borderId="104" xfId="0" applyBorder="1" applyAlignment="1">
      <alignment horizontal="distributed"/>
    </xf>
    <xf numFmtId="0" fontId="0" fillId="0" borderId="31" xfId="0" applyBorder="1" applyAlignment="1">
      <alignment horizontal="distributed"/>
    </xf>
    <xf numFmtId="0" fontId="0" fillId="0" borderId="154" xfId="0" applyBorder="1" applyAlignment="1">
      <alignment horizontal="center"/>
    </xf>
    <xf numFmtId="0" fontId="0" fillId="0" borderId="140" xfId="0" applyBorder="1" applyAlignment="1">
      <alignment horizontal="center"/>
    </xf>
    <xf numFmtId="0" fontId="0" fillId="0" borderId="122" xfId="0" applyBorder="1" applyAlignment="1">
      <alignment horizontal="center"/>
    </xf>
    <xf numFmtId="0" fontId="0" fillId="0" borderId="112" xfId="0" applyBorder="1" applyAlignment="1">
      <alignment horizontal="center"/>
    </xf>
    <xf numFmtId="0" fontId="0" fillId="0" borderId="119" xfId="0" applyBorder="1" applyAlignment="1">
      <alignment horizontal="center"/>
    </xf>
    <xf numFmtId="49" fontId="1" fillId="0" borderId="0" xfId="0" applyNumberFormat="1" applyFont="1" applyAlignment="1">
      <alignment horizontal="distributed" shrinkToFit="1"/>
    </xf>
    <xf numFmtId="0" fontId="0" fillId="0" borderId="48" xfId="0" applyBorder="1" applyAlignment="1">
      <alignment horizontal="center" wrapText="1"/>
    </xf>
    <xf numFmtId="0" fontId="13" fillId="0" borderId="0" xfId="0" applyFont="1" applyAlignment="1">
      <alignment horizontal="distributed" vertical="center"/>
    </xf>
    <xf numFmtId="0" fontId="27" fillId="0" borderId="0" xfId="0" applyFont="1" applyAlignment="1">
      <alignment vertical="center"/>
    </xf>
    <xf numFmtId="0" fontId="0" fillId="0" borderId="108" xfId="0" applyBorder="1" applyAlignment="1">
      <alignment horizontal="distributed" vertical="center" justifyLastLine="1"/>
    </xf>
    <xf numFmtId="0" fontId="0" fillId="0" borderId="6" xfId="0" applyBorder="1" applyAlignment="1">
      <alignment horizontal="distributed" vertical="center" justifyLastLine="1"/>
    </xf>
    <xf numFmtId="177" fontId="0" fillId="0" borderId="123" xfId="0" applyNumberFormat="1" applyBorder="1" applyAlignment="1">
      <alignment vertical="center" wrapText="1"/>
    </xf>
    <xf numFmtId="0" fontId="0" fillId="0" borderId="111" xfId="0" quotePrefix="1" applyBorder="1" applyAlignment="1">
      <alignment horizontal="center" wrapText="1"/>
    </xf>
    <xf numFmtId="0" fontId="0" fillId="0" borderId="113" xfId="0" applyBorder="1" applyAlignment="1">
      <alignment horizontal="center" vertical="center" justifyLastLine="1"/>
    </xf>
    <xf numFmtId="0" fontId="0" fillId="0" borderId="114" xfId="0" applyBorder="1" applyAlignment="1">
      <alignment horizontal="center" vertical="center" justifyLastLine="1"/>
    </xf>
    <xf numFmtId="0" fontId="0" fillId="0" borderId="57" xfId="0" applyBorder="1" applyAlignment="1">
      <alignment horizontal="center" vertical="center" justifyLastLine="1"/>
    </xf>
    <xf numFmtId="0" fontId="0" fillId="0" borderId="56" xfId="0" applyBorder="1" applyAlignment="1">
      <alignment horizontal="center" vertical="center" justifyLastLine="1"/>
    </xf>
    <xf numFmtId="0" fontId="0" fillId="0" borderId="115" xfId="0" applyBorder="1" applyAlignment="1">
      <alignment horizontal="distributed" vertical="center" justifyLastLine="1"/>
    </xf>
    <xf numFmtId="0" fontId="0" fillId="0" borderId="116" xfId="0" applyBorder="1" applyAlignment="1">
      <alignment horizontal="distributed" vertical="center" justifyLastLine="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117" xfId="0" quotePrefix="1" applyBorder="1" applyAlignment="1">
      <alignment horizontal="center" wrapText="1"/>
    </xf>
    <xf numFmtId="0" fontId="0" fillId="0" borderId="155" xfId="0" applyBorder="1" applyAlignment="1">
      <alignment horizontal="distributed" vertical="center" justifyLastLine="1"/>
    </xf>
    <xf numFmtId="0" fontId="0" fillId="0" borderId="156" xfId="0" applyBorder="1" applyAlignment="1">
      <alignment horizontal="distributed" vertical="center" justifyLastLine="1"/>
    </xf>
    <xf numFmtId="0" fontId="0" fillId="0" borderId="157" xfId="0" applyBorder="1" applyAlignment="1">
      <alignment horizontal="distributed" vertical="center" justifyLastLine="1"/>
    </xf>
    <xf numFmtId="0" fontId="0" fillId="0" borderId="141" xfId="0" applyBorder="1" applyAlignment="1">
      <alignment horizontal="distributed"/>
    </xf>
    <xf numFmtId="0" fontId="0" fillId="0" borderId="135" xfId="0" applyBorder="1" applyAlignment="1">
      <alignment horizontal="distributed"/>
    </xf>
    <xf numFmtId="0" fontId="0" fillId="6" borderId="87" xfId="0" applyFill="1" applyBorder="1" applyAlignment="1">
      <alignment horizontal="distributed"/>
    </xf>
    <xf numFmtId="0" fontId="0" fillId="6" borderId="50" xfId="0" applyFill="1" applyBorder="1" applyAlignment="1">
      <alignment horizontal="distributed"/>
    </xf>
    <xf numFmtId="0" fontId="0" fillId="6" borderId="59" xfId="0" applyFill="1" applyBorder="1" applyAlignment="1">
      <alignment horizontal="distributed"/>
    </xf>
    <xf numFmtId="177" fontId="0" fillId="6" borderId="95" xfId="0" applyNumberFormat="1" applyFill="1" applyBorder="1"/>
    <xf numFmtId="0" fontId="0" fillId="6" borderId="110" xfId="0" applyFill="1" applyBorder="1"/>
    <xf numFmtId="0" fontId="0" fillId="6" borderId="137" xfId="0" applyFill="1" applyBorder="1"/>
    <xf numFmtId="0" fontId="0" fillId="0" borderId="138" xfId="0" applyBorder="1" applyAlignment="1">
      <alignment horizontal="center"/>
    </xf>
    <xf numFmtId="0" fontId="42" fillId="0" borderId="63" xfId="0" applyFont="1" applyBorder="1" applyAlignment="1">
      <alignment horizontal="right"/>
    </xf>
    <xf numFmtId="0" fontId="42" fillId="0" borderId="86" xfId="0" applyFont="1" applyBorder="1" applyAlignment="1">
      <alignment horizontal="right"/>
    </xf>
    <xf numFmtId="0" fontId="0" fillId="0" borderId="160" xfId="0" applyBorder="1" applyAlignment="1">
      <alignment horizontal="center"/>
    </xf>
    <xf numFmtId="0" fontId="0" fillId="0" borderId="143" xfId="0" applyBorder="1" applyAlignment="1">
      <alignment horizontal="center" wrapText="1"/>
    </xf>
    <xf numFmtId="0" fontId="0" fillId="0" borderId="148" xfId="0" applyBorder="1" applyAlignment="1">
      <alignment horizontal="center" wrapText="1"/>
    </xf>
    <xf numFmtId="49" fontId="0" fillId="0" borderId="62" xfId="0" applyNumberFormat="1" applyBorder="1" applyAlignment="1">
      <alignment horizontal="center" vertical="center"/>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0" fillId="0" borderId="159" xfId="0" applyBorder="1" applyAlignment="1">
      <alignment horizontal="distributed" vertical="center" justifyLastLine="1"/>
    </xf>
    <xf numFmtId="0" fontId="0" fillId="0" borderId="51" xfId="0" applyBorder="1" applyAlignment="1">
      <alignment horizontal="distributed" vertical="center" justifyLastLine="1"/>
    </xf>
    <xf numFmtId="5" fontId="9" fillId="6" borderId="32" xfId="0" applyNumberFormat="1" applyFont="1" applyFill="1" applyBorder="1" applyAlignment="1">
      <alignment horizontal="distributed" vertical="center" textRotation="255"/>
    </xf>
    <xf numFmtId="0" fontId="9" fillId="6" borderId="20" xfId="0" applyFont="1" applyFill="1" applyBorder="1" applyAlignment="1">
      <alignment horizontal="distributed" vertical="center" textRotation="255"/>
    </xf>
    <xf numFmtId="0" fontId="0" fillId="0" borderId="38" xfId="0" applyBorder="1" applyAlignment="1">
      <alignment horizontal="distributed" vertical="center" justifyLastLine="1"/>
    </xf>
    <xf numFmtId="0" fontId="0" fillId="0" borderId="104" xfId="0" applyBorder="1" applyAlignment="1">
      <alignment horizontal="distributed" vertical="center" justifyLastLine="1"/>
    </xf>
    <xf numFmtId="0" fontId="0" fillId="0" borderId="31" xfId="0" applyBorder="1" applyAlignment="1">
      <alignment horizontal="distributed" vertical="center" justifyLastLine="1"/>
    </xf>
    <xf numFmtId="0" fontId="1" fillId="0" borderId="31" xfId="0" applyFont="1" applyBorder="1" applyAlignment="1">
      <alignment horizontal="distributed" vertical="center" justifyLastLine="1"/>
    </xf>
    <xf numFmtId="0" fontId="0" fillId="6" borderId="86" xfId="0" applyFill="1" applyBorder="1" applyAlignment="1">
      <alignment horizontal="distributed"/>
    </xf>
    <xf numFmtId="185" fontId="0" fillId="6" borderId="92" xfId="0" applyNumberFormat="1" applyFill="1" applyBorder="1"/>
    <xf numFmtId="185" fontId="0" fillId="6" borderId="110" xfId="0" applyNumberFormat="1" applyFill="1" applyBorder="1"/>
    <xf numFmtId="185" fontId="0" fillId="6" borderId="43" xfId="0" applyNumberFormat="1" applyFill="1" applyBorder="1"/>
    <xf numFmtId="0" fontId="0" fillId="0" borderId="158" xfId="0" applyBorder="1" applyAlignment="1">
      <alignment horizontal="distributed"/>
    </xf>
    <xf numFmtId="185" fontId="0" fillId="0" borderId="14" xfId="0" applyNumberFormat="1" applyBorder="1"/>
    <xf numFmtId="185" fontId="0" fillId="0" borderId="13" xfId="0" applyNumberFormat="1" applyBorder="1"/>
    <xf numFmtId="185" fontId="0" fillId="0" borderId="15" xfId="0" applyNumberFormat="1" applyBorder="1"/>
    <xf numFmtId="0" fontId="0" fillId="0" borderId="131" xfId="0" applyBorder="1" applyAlignment="1">
      <alignment horizontal="center" wrapText="1"/>
    </xf>
    <xf numFmtId="0" fontId="0" fillId="0" borderId="58" xfId="0" applyBorder="1" applyAlignment="1">
      <alignment horizontal="center"/>
    </xf>
    <xf numFmtId="0" fontId="0" fillId="0" borderId="59" xfId="0" applyBorder="1" applyAlignment="1">
      <alignment horizontal="center" wrapText="1"/>
    </xf>
    <xf numFmtId="0" fontId="0" fillId="0" borderId="63" xfId="0" applyBorder="1" applyAlignment="1">
      <alignment horizontal="center" wrapText="1"/>
    </xf>
    <xf numFmtId="0" fontId="0" fillId="0" borderId="145" xfId="0" applyBorder="1" applyAlignment="1">
      <alignment horizontal="center" wrapText="1"/>
    </xf>
    <xf numFmtId="49" fontId="0" fillId="0" borderId="62" xfId="0" applyNumberFormat="1" applyBorder="1" applyAlignment="1">
      <alignment horizontal="center"/>
    </xf>
    <xf numFmtId="177" fontId="0" fillId="6" borderId="92" xfId="0" applyNumberFormat="1" applyFill="1" applyBorder="1"/>
    <xf numFmtId="0" fontId="0" fillId="6" borderId="43" xfId="0" applyFill="1" applyBorder="1"/>
    <xf numFmtId="0" fontId="23" fillId="0" borderId="25" xfId="0" applyFont="1" applyBorder="1" applyAlignment="1">
      <alignment horizontal="distributed" vertical="center" shrinkToFit="1"/>
    </xf>
    <xf numFmtId="0" fontId="0" fillId="0" borderId="18" xfId="0" applyBorder="1" applyAlignment="1">
      <alignment horizontal="distributed" vertical="center" shrinkToFit="1"/>
    </xf>
    <xf numFmtId="0" fontId="23" fillId="0" borderId="136" xfId="14" applyBorder="1" applyAlignment="1">
      <alignment horizontal="center" vertical="center" textRotation="255"/>
    </xf>
    <xf numFmtId="0" fontId="23" fillId="0" borderId="162" xfId="14" applyBorder="1" applyAlignment="1">
      <alignment horizontal="center" vertical="center" textRotation="255"/>
    </xf>
    <xf numFmtId="0" fontId="23" fillId="0" borderId="74" xfId="14" applyBorder="1" applyAlignment="1">
      <alignment horizontal="center" vertical="center" textRotation="255"/>
    </xf>
    <xf numFmtId="0" fontId="23" fillId="0" borderId="108" xfId="0" applyFont="1" applyBorder="1" applyAlignment="1">
      <alignment horizontal="center" vertical="center" textRotation="255"/>
    </xf>
    <xf numFmtId="0" fontId="0" fillId="0" borderId="4" xfId="0" applyBorder="1"/>
    <xf numFmtId="0" fontId="0" fillId="0" borderId="54" xfId="0" applyBorder="1"/>
    <xf numFmtId="0" fontId="0" fillId="0" borderId="6" xfId="0" applyBorder="1"/>
    <xf numFmtId="0" fontId="9" fillId="0" borderId="25" xfId="0" applyFont="1" applyBorder="1" applyAlignment="1">
      <alignment horizontal="distributed" vertical="center" shrinkToFit="1"/>
    </xf>
    <xf numFmtId="0" fontId="0" fillId="0" borderId="13" xfId="0" applyBorder="1" applyAlignment="1">
      <alignment horizontal="distributed" vertical="center"/>
    </xf>
    <xf numFmtId="0" fontId="1" fillId="0" borderId="5" xfId="14" applyFont="1" applyBorder="1"/>
    <xf numFmtId="0" fontId="1" fillId="0" borderId="5" xfId="14" applyFont="1" applyBorder="1" applyAlignment="1">
      <alignment horizontal="distributed"/>
    </xf>
    <xf numFmtId="0" fontId="23" fillId="0" borderId="5" xfId="14" applyBorder="1" applyAlignment="1">
      <alignment horizontal="distributed"/>
    </xf>
    <xf numFmtId="0" fontId="23" fillId="0" borderId="32" xfId="14"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23" fillId="0" borderId="108" xfId="14" applyBorder="1" applyAlignment="1">
      <alignment horizontal="center" vertical="center"/>
    </xf>
    <xf numFmtId="0" fontId="23" fillId="0" borderId="4" xfId="14" applyBorder="1" applyAlignment="1">
      <alignment horizontal="center" vertical="center"/>
    </xf>
    <xf numFmtId="0" fontId="23" fillId="0" borderId="22" xfId="14" applyBorder="1" applyAlignment="1">
      <alignment horizontal="center" vertical="center"/>
    </xf>
    <xf numFmtId="0" fontId="23" fillId="0" borderId="108" xfId="14" applyBorder="1" applyAlignment="1">
      <alignment horizontal="center" vertical="center" textRotation="255"/>
    </xf>
    <xf numFmtId="0" fontId="23" fillId="0" borderId="22" xfId="14" applyBorder="1" applyAlignment="1">
      <alignment horizontal="center" vertical="center" textRotation="255"/>
    </xf>
    <xf numFmtId="0" fontId="23" fillId="0" borderId="54" xfId="14" applyBorder="1" applyAlignment="1">
      <alignment horizontal="center" vertical="center" textRotation="255"/>
    </xf>
    <xf numFmtId="0" fontId="23" fillId="0" borderId="11" xfId="14" applyBorder="1" applyAlignment="1">
      <alignment horizontal="center" vertical="center" textRotation="255"/>
    </xf>
    <xf numFmtId="0" fontId="23" fillId="0" borderId="6" xfId="14" applyBorder="1" applyAlignment="1">
      <alignment horizontal="center" vertical="center" textRotation="255"/>
    </xf>
    <xf numFmtId="0" fontId="23" fillId="0" borderId="19" xfId="14" applyBorder="1" applyAlignment="1">
      <alignment horizontal="center" vertical="center" textRotation="255"/>
    </xf>
    <xf numFmtId="0" fontId="23" fillId="0" borderId="54" xfId="14" applyBorder="1" applyAlignment="1">
      <alignment vertical="center" textRotation="255"/>
    </xf>
    <xf numFmtId="0" fontId="23" fillId="0" borderId="6" xfId="14" applyBorder="1" applyAlignment="1">
      <alignment vertical="center" textRotation="255"/>
    </xf>
    <xf numFmtId="0" fontId="23" fillId="0" borderId="40" xfId="14" applyBorder="1" applyAlignment="1">
      <alignment horizontal="distributed" vertical="center"/>
    </xf>
    <xf numFmtId="0" fontId="23" fillId="0" borderId="34" xfId="14" applyBorder="1" applyAlignment="1">
      <alignment horizontal="distributed" vertical="center"/>
    </xf>
    <xf numFmtId="0" fontId="23" fillId="0" borderId="161" xfId="14" applyBorder="1" applyAlignment="1">
      <alignment horizontal="distributed" vertical="center"/>
    </xf>
    <xf numFmtId="0" fontId="23" fillId="0" borderId="26" xfId="14" applyBorder="1" applyAlignment="1">
      <alignment horizontal="distributed" vertical="center"/>
    </xf>
    <xf numFmtId="0" fontId="0" fillId="0" borderId="153" xfId="0" applyBorder="1" applyAlignment="1">
      <alignment vertical="center"/>
    </xf>
    <xf numFmtId="0" fontId="0" fillId="0" borderId="14" xfId="0" applyBorder="1" applyAlignment="1">
      <alignment vertical="center"/>
    </xf>
    <xf numFmtId="0" fontId="23" fillId="0" borderId="21" xfId="14" applyBorder="1" applyAlignment="1">
      <alignment horizontal="distributed" vertical="center"/>
    </xf>
    <xf numFmtId="0" fontId="0" fillId="0" borderId="10" xfId="0" applyBorder="1"/>
    <xf numFmtId="0" fontId="0" fillId="0" borderId="18" xfId="0" applyBorder="1"/>
    <xf numFmtId="0" fontId="0" fillId="0" borderId="10" xfId="0" applyBorder="1" applyAlignment="1">
      <alignment horizontal="distributed" vertical="center"/>
    </xf>
    <xf numFmtId="0" fontId="23" fillId="0" borderId="25" xfId="14" applyBorder="1" applyAlignment="1">
      <alignment horizontal="distributed" vertical="center"/>
    </xf>
    <xf numFmtId="0" fontId="0" fillId="0" borderId="10" xfId="0" applyBorder="1" applyAlignment="1">
      <alignment horizontal="distributed" vertical="center" shrinkToFit="1"/>
    </xf>
    <xf numFmtId="0" fontId="0" fillId="0" borderId="13" xfId="0" applyBorder="1" applyAlignment="1">
      <alignment horizontal="distributed" vertical="center" shrinkToFit="1"/>
    </xf>
    <xf numFmtId="0" fontId="23" fillId="0" borderId="38" xfId="14" applyBorder="1" applyAlignment="1">
      <alignment horizontal="distributed" vertical="center"/>
    </xf>
    <xf numFmtId="0" fontId="23" fillId="0" borderId="35" xfId="14" applyBorder="1" applyAlignment="1">
      <alignment horizontal="distributed" vertical="center"/>
    </xf>
    <xf numFmtId="0" fontId="0" fillId="0" borderId="134" xfId="0" applyNumberFormat="1" applyBorder="1" applyAlignment="1">
      <alignment horizontal="center"/>
    </xf>
    <xf numFmtId="0" fontId="0" fillId="0" borderId="88" xfId="0" applyNumberFormat="1" applyBorder="1" applyAlignment="1">
      <alignment horizontal="center"/>
    </xf>
    <xf numFmtId="0" fontId="0" fillId="0" borderId="50" xfId="0" applyNumberFormat="1" applyBorder="1" applyAlignment="1">
      <alignment horizontal="center"/>
    </xf>
    <xf numFmtId="0" fontId="0" fillId="0" borderId="86" xfId="0" applyNumberFormat="1" applyBorder="1" applyAlignment="1">
      <alignment horizontal="center"/>
    </xf>
    <xf numFmtId="0" fontId="0" fillId="0" borderId="93" xfId="0" applyNumberFormat="1" applyBorder="1" applyAlignment="1">
      <alignment horizontal="center"/>
    </xf>
    <xf numFmtId="49" fontId="0" fillId="0" borderId="50" xfId="0" applyNumberFormat="1" applyBorder="1" applyAlignment="1">
      <alignment horizontal="center"/>
    </xf>
    <xf numFmtId="49" fontId="0" fillId="0" borderId="130" xfId="0" applyNumberFormat="1" applyBorder="1" applyAlignment="1">
      <alignment horizontal="center"/>
    </xf>
    <xf numFmtId="0" fontId="43" fillId="0" borderId="166" xfId="0" applyFont="1" applyBorder="1" applyAlignment="1">
      <alignment horizontal="left" vertical="center"/>
    </xf>
  </cellXfs>
  <cellStyles count="16">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Normal - Style1" xfId="9" xr:uid="{00000000-0005-0000-0000-000008000000}"/>
    <cellStyle name="Normal_#18-Internet" xfId="10" xr:uid="{00000000-0005-0000-0000-000009000000}"/>
    <cellStyle name="Percent [2]" xfId="11" xr:uid="{00000000-0005-0000-0000-00000A000000}"/>
    <cellStyle name="桁区切り" xfId="12" builtinId="6"/>
    <cellStyle name="標準" xfId="0" builtinId="0"/>
    <cellStyle name="標準 3" xfId="13" xr:uid="{00000000-0005-0000-0000-00000D000000}"/>
    <cellStyle name="標準_実行予算作成要領書平成１３年度版" xfId="14" xr:uid="{00000000-0005-0000-0000-00000E000000}"/>
    <cellStyle name="未定義"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60</xdr:row>
      <xdr:rowOff>0</xdr:rowOff>
    </xdr:from>
    <xdr:to>
      <xdr:col>1</xdr:col>
      <xdr:colOff>0</xdr:colOff>
      <xdr:row>60</xdr:row>
      <xdr:rowOff>0</xdr:rowOff>
    </xdr:to>
    <xdr:sp macro="" textlink="">
      <xdr:nvSpPr>
        <xdr:cNvPr id="18550" name="Line 60">
          <a:extLst>
            <a:ext uri="{FF2B5EF4-FFF2-40B4-BE49-F238E27FC236}">
              <a16:creationId xmlns:a16="http://schemas.microsoft.com/office/drawing/2014/main" id="{7C4D1C82-C76C-D078-1393-A23E97E86C08}"/>
            </a:ext>
          </a:extLst>
        </xdr:cNvPr>
        <xdr:cNvSpPr>
          <a:spLocks noChangeShapeType="1"/>
        </xdr:cNvSpPr>
      </xdr:nvSpPr>
      <xdr:spPr bwMode="auto">
        <a:xfrm>
          <a:off x="95250" y="177117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71438</xdr:colOff>
      <xdr:row>11</xdr:row>
      <xdr:rowOff>42863</xdr:rowOff>
    </xdr:from>
    <xdr:to>
      <xdr:col>4</xdr:col>
      <xdr:colOff>361950</xdr:colOff>
      <xdr:row>12</xdr:row>
      <xdr:rowOff>19050</xdr:rowOff>
    </xdr:to>
    <xdr:sp macro="" textlink="">
      <xdr:nvSpPr>
        <xdr:cNvPr id="18560" name="AutoShape 83">
          <a:extLst>
            <a:ext uri="{FF2B5EF4-FFF2-40B4-BE49-F238E27FC236}">
              <a16:creationId xmlns:a16="http://schemas.microsoft.com/office/drawing/2014/main" id="{232A91E4-CC4C-91B8-1B0A-9C5494206BE5}"/>
            </a:ext>
          </a:extLst>
        </xdr:cNvPr>
        <xdr:cNvSpPr>
          <a:spLocks noChangeArrowheads="1"/>
        </xdr:cNvSpPr>
      </xdr:nvSpPr>
      <xdr:spPr bwMode="auto">
        <a:xfrm>
          <a:off x="1157288" y="2633663"/>
          <a:ext cx="947737" cy="19050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71438</xdr:colOff>
      <xdr:row>12</xdr:row>
      <xdr:rowOff>61913</xdr:rowOff>
    </xdr:from>
    <xdr:to>
      <xdr:col>4</xdr:col>
      <xdr:colOff>357188</xdr:colOff>
      <xdr:row>13</xdr:row>
      <xdr:rowOff>28575</xdr:rowOff>
    </xdr:to>
    <xdr:sp macro="" textlink="">
      <xdr:nvSpPr>
        <xdr:cNvPr id="18561" name="AutoShape 83">
          <a:extLst>
            <a:ext uri="{FF2B5EF4-FFF2-40B4-BE49-F238E27FC236}">
              <a16:creationId xmlns:a16="http://schemas.microsoft.com/office/drawing/2014/main" id="{3FCFD208-EC44-8197-EDDB-AAC8C3DB6A9D}"/>
            </a:ext>
          </a:extLst>
        </xdr:cNvPr>
        <xdr:cNvSpPr>
          <a:spLocks noChangeArrowheads="1"/>
        </xdr:cNvSpPr>
      </xdr:nvSpPr>
      <xdr:spPr bwMode="auto">
        <a:xfrm>
          <a:off x="1157288" y="2867025"/>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33338</xdr:colOff>
      <xdr:row>41</xdr:row>
      <xdr:rowOff>0</xdr:rowOff>
    </xdr:from>
    <xdr:to>
      <xdr:col>4</xdr:col>
      <xdr:colOff>323850</xdr:colOff>
      <xdr:row>41</xdr:row>
      <xdr:rowOff>195263</xdr:rowOff>
    </xdr:to>
    <xdr:sp macro="" textlink="">
      <xdr:nvSpPr>
        <xdr:cNvPr id="18562" name="AutoShape 83">
          <a:extLst>
            <a:ext uri="{FF2B5EF4-FFF2-40B4-BE49-F238E27FC236}">
              <a16:creationId xmlns:a16="http://schemas.microsoft.com/office/drawing/2014/main" id="{2E0284DB-0090-98F8-9482-6679307B16F3}"/>
            </a:ext>
          </a:extLst>
        </xdr:cNvPr>
        <xdr:cNvSpPr>
          <a:spLocks noChangeArrowheads="1"/>
        </xdr:cNvSpPr>
      </xdr:nvSpPr>
      <xdr:spPr bwMode="auto">
        <a:xfrm>
          <a:off x="1119188" y="11325225"/>
          <a:ext cx="947737" cy="1952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42863</xdr:colOff>
      <xdr:row>42</xdr:row>
      <xdr:rowOff>42863</xdr:rowOff>
    </xdr:from>
    <xdr:to>
      <xdr:col>4</xdr:col>
      <xdr:colOff>328613</xdr:colOff>
      <xdr:row>43</xdr:row>
      <xdr:rowOff>9525</xdr:rowOff>
    </xdr:to>
    <xdr:sp macro="" textlink="">
      <xdr:nvSpPr>
        <xdr:cNvPr id="18563" name="AutoShape 83">
          <a:extLst>
            <a:ext uri="{FF2B5EF4-FFF2-40B4-BE49-F238E27FC236}">
              <a16:creationId xmlns:a16="http://schemas.microsoft.com/office/drawing/2014/main" id="{FE89AC1A-6D06-D84B-560E-292A8D6EA04B}"/>
            </a:ext>
          </a:extLst>
        </xdr:cNvPr>
        <xdr:cNvSpPr>
          <a:spLocks noChangeArrowheads="1"/>
        </xdr:cNvSpPr>
      </xdr:nvSpPr>
      <xdr:spPr bwMode="auto">
        <a:xfrm>
          <a:off x="1128713" y="11582400"/>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72</xdr:row>
      <xdr:rowOff>57150</xdr:rowOff>
    </xdr:from>
    <xdr:to>
      <xdr:col>4</xdr:col>
      <xdr:colOff>342900</xdr:colOff>
      <xdr:row>73</xdr:row>
      <xdr:rowOff>19050</xdr:rowOff>
    </xdr:to>
    <xdr:sp macro="" textlink="">
      <xdr:nvSpPr>
        <xdr:cNvPr id="18564" name="AutoShape 83">
          <a:extLst>
            <a:ext uri="{FF2B5EF4-FFF2-40B4-BE49-F238E27FC236}">
              <a16:creationId xmlns:a16="http://schemas.microsoft.com/office/drawing/2014/main" id="{6E74ABB4-5081-B63C-DF58-0184073F0ADB}"/>
            </a:ext>
          </a:extLst>
        </xdr:cNvPr>
        <xdr:cNvSpPr>
          <a:spLocks noChangeArrowheads="1"/>
        </xdr:cNvSpPr>
      </xdr:nvSpPr>
      <xdr:spPr bwMode="auto">
        <a:xfrm>
          <a:off x="1104900" y="20569238"/>
          <a:ext cx="981075" cy="2000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71</xdr:row>
      <xdr:rowOff>0</xdr:rowOff>
    </xdr:from>
    <xdr:to>
      <xdr:col>4</xdr:col>
      <xdr:colOff>352425</xdr:colOff>
      <xdr:row>71</xdr:row>
      <xdr:rowOff>204788</xdr:rowOff>
    </xdr:to>
    <xdr:sp macro="" textlink="">
      <xdr:nvSpPr>
        <xdr:cNvPr id="18565" name="AutoShape 83">
          <a:extLst>
            <a:ext uri="{FF2B5EF4-FFF2-40B4-BE49-F238E27FC236}">
              <a16:creationId xmlns:a16="http://schemas.microsoft.com/office/drawing/2014/main" id="{B24FC955-5A7D-7047-CCA9-C2682840AB98}"/>
            </a:ext>
          </a:extLst>
        </xdr:cNvPr>
        <xdr:cNvSpPr>
          <a:spLocks noChangeArrowheads="1"/>
        </xdr:cNvSpPr>
      </xdr:nvSpPr>
      <xdr:spPr bwMode="auto">
        <a:xfrm>
          <a:off x="1104900" y="20297775"/>
          <a:ext cx="990600"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editAs="oneCell">
    <xdr:from>
      <xdr:col>1</xdr:col>
      <xdr:colOff>0</xdr:colOff>
      <xdr:row>43</xdr:row>
      <xdr:rowOff>180975</xdr:rowOff>
    </xdr:from>
    <xdr:to>
      <xdr:col>7</xdr:col>
      <xdr:colOff>28575</xdr:colOff>
      <xdr:row>46</xdr:row>
      <xdr:rowOff>609600</xdr:rowOff>
    </xdr:to>
    <xdr:pic>
      <xdr:nvPicPr>
        <xdr:cNvPr id="18566" name="図 6">
          <a:extLst>
            <a:ext uri="{FF2B5EF4-FFF2-40B4-BE49-F238E27FC236}">
              <a16:creationId xmlns:a16="http://schemas.microsoft.com/office/drawing/2014/main" id="{B9630A00-DDF1-8BBD-5A8D-7243A18E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958638"/>
          <a:ext cx="3409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73</xdr:row>
      <xdr:rowOff>180975</xdr:rowOff>
    </xdr:from>
    <xdr:to>
      <xdr:col>7</xdr:col>
      <xdr:colOff>14288</xdr:colOff>
      <xdr:row>76</xdr:row>
      <xdr:rowOff>623888</xdr:rowOff>
    </xdr:to>
    <xdr:pic>
      <xdr:nvPicPr>
        <xdr:cNvPr id="18567" name="図 7">
          <a:extLst>
            <a:ext uri="{FF2B5EF4-FFF2-40B4-BE49-F238E27FC236}">
              <a16:creationId xmlns:a16="http://schemas.microsoft.com/office/drawing/2014/main" id="{F6E80A9D-107E-336E-2394-9A30849F1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31188"/>
          <a:ext cx="3405188"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71</xdr:row>
      <xdr:rowOff>142875</xdr:rowOff>
    </xdr:from>
    <xdr:to>
      <xdr:col>3</xdr:col>
      <xdr:colOff>657225</xdr:colOff>
      <xdr:row>73</xdr:row>
      <xdr:rowOff>47625</xdr:rowOff>
    </xdr:to>
    <xdr:sp macro="" textlink="">
      <xdr:nvSpPr>
        <xdr:cNvPr id="18027" name="AutoShape 57">
          <a:extLst>
            <a:ext uri="{FF2B5EF4-FFF2-40B4-BE49-F238E27FC236}">
              <a16:creationId xmlns:a16="http://schemas.microsoft.com/office/drawing/2014/main" id="{1AF749C1-3196-3E12-81DB-DB229DB351E2}"/>
            </a:ext>
          </a:extLst>
        </xdr:cNvPr>
        <xdr:cNvSpPr>
          <a:spLocks noChangeArrowheads="1"/>
        </xdr:cNvSpPr>
      </xdr:nvSpPr>
      <xdr:spPr bwMode="auto">
        <a:xfrm>
          <a:off x="1171575" y="17711738"/>
          <a:ext cx="57150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28" name="Line 59">
          <a:extLst>
            <a:ext uri="{FF2B5EF4-FFF2-40B4-BE49-F238E27FC236}">
              <a16:creationId xmlns:a16="http://schemas.microsoft.com/office/drawing/2014/main" id="{68203E21-E62B-84FD-C9A3-B3D3C01F4040}"/>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75</xdr:row>
      <xdr:rowOff>0</xdr:rowOff>
    </xdr:from>
    <xdr:to>
      <xdr:col>1</xdr:col>
      <xdr:colOff>0</xdr:colOff>
      <xdr:row>77</xdr:row>
      <xdr:rowOff>0</xdr:rowOff>
    </xdr:to>
    <xdr:sp macro="" textlink="">
      <xdr:nvSpPr>
        <xdr:cNvPr id="18029" name="Line 60">
          <a:extLst>
            <a:ext uri="{FF2B5EF4-FFF2-40B4-BE49-F238E27FC236}">
              <a16:creationId xmlns:a16="http://schemas.microsoft.com/office/drawing/2014/main" id="{EEF3F275-D31B-07F8-3F66-A725F04F7176}"/>
            </a:ext>
          </a:extLst>
        </xdr:cNvPr>
        <xdr:cNvSpPr>
          <a:spLocks noChangeShapeType="1"/>
        </xdr:cNvSpPr>
      </xdr:nvSpPr>
      <xdr:spPr bwMode="auto">
        <a:xfrm>
          <a:off x="95250" y="177117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71</xdr:row>
      <xdr:rowOff>142875</xdr:rowOff>
    </xdr:from>
    <xdr:to>
      <xdr:col>3</xdr:col>
      <xdr:colOff>657225</xdr:colOff>
      <xdr:row>73</xdr:row>
      <xdr:rowOff>47625</xdr:rowOff>
    </xdr:to>
    <xdr:sp macro="" textlink="">
      <xdr:nvSpPr>
        <xdr:cNvPr id="18030" name="AutoShape 95">
          <a:extLst>
            <a:ext uri="{FF2B5EF4-FFF2-40B4-BE49-F238E27FC236}">
              <a16:creationId xmlns:a16="http://schemas.microsoft.com/office/drawing/2014/main" id="{011C5D8D-BBB5-63A0-2F29-5F6AB641923F}"/>
            </a:ext>
          </a:extLst>
        </xdr:cNvPr>
        <xdr:cNvSpPr>
          <a:spLocks noChangeArrowheads="1"/>
        </xdr:cNvSpPr>
      </xdr:nvSpPr>
      <xdr:spPr bwMode="auto">
        <a:xfrm>
          <a:off x="1171575" y="17711738"/>
          <a:ext cx="57150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1" name="Line 97">
          <a:extLst>
            <a:ext uri="{FF2B5EF4-FFF2-40B4-BE49-F238E27FC236}">
              <a16:creationId xmlns:a16="http://schemas.microsoft.com/office/drawing/2014/main" id="{1D923D47-788A-A1D3-A963-1B339A8027D2}"/>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2" name="Line 126">
          <a:extLst>
            <a:ext uri="{FF2B5EF4-FFF2-40B4-BE49-F238E27FC236}">
              <a16:creationId xmlns:a16="http://schemas.microsoft.com/office/drawing/2014/main" id="{8F7F458D-F838-82A5-1D00-1FD64DBC648E}"/>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3" name="Line 127">
          <a:extLst>
            <a:ext uri="{FF2B5EF4-FFF2-40B4-BE49-F238E27FC236}">
              <a16:creationId xmlns:a16="http://schemas.microsoft.com/office/drawing/2014/main" id="{13C33810-6BFC-305C-36C8-A8CF99FC8CC4}"/>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4" name="Line 128">
          <a:extLst>
            <a:ext uri="{FF2B5EF4-FFF2-40B4-BE49-F238E27FC236}">
              <a16:creationId xmlns:a16="http://schemas.microsoft.com/office/drawing/2014/main" id="{8767E7CC-6F02-A471-3A47-5C374ABC83C0}"/>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5" name="Line 129">
          <a:extLst>
            <a:ext uri="{FF2B5EF4-FFF2-40B4-BE49-F238E27FC236}">
              <a16:creationId xmlns:a16="http://schemas.microsoft.com/office/drawing/2014/main" id="{1AD3FE89-6C8B-EF0F-5F0A-0293FAB6AB4B}"/>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76</xdr:row>
      <xdr:rowOff>0</xdr:rowOff>
    </xdr:from>
    <xdr:to>
      <xdr:col>2</xdr:col>
      <xdr:colOff>95250</xdr:colOff>
      <xdr:row>77</xdr:row>
      <xdr:rowOff>0</xdr:rowOff>
    </xdr:to>
    <xdr:sp macro="" textlink="">
      <xdr:nvSpPr>
        <xdr:cNvPr id="18036" name="Line 133">
          <a:extLst>
            <a:ext uri="{FF2B5EF4-FFF2-40B4-BE49-F238E27FC236}">
              <a16:creationId xmlns:a16="http://schemas.microsoft.com/office/drawing/2014/main" id="{C3B70601-B160-1563-6DA0-03278A8D1AF3}"/>
            </a:ext>
          </a:extLst>
        </xdr:cNvPr>
        <xdr:cNvSpPr>
          <a:spLocks noChangeShapeType="1"/>
        </xdr:cNvSpPr>
      </xdr:nvSpPr>
      <xdr:spPr bwMode="auto">
        <a:xfrm>
          <a:off x="752475"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76</xdr:row>
      <xdr:rowOff>9525</xdr:rowOff>
    </xdr:from>
    <xdr:to>
      <xdr:col>3</xdr:col>
      <xdr:colOff>390525</xdr:colOff>
      <xdr:row>77</xdr:row>
      <xdr:rowOff>9525</xdr:rowOff>
    </xdr:to>
    <xdr:sp macro="" textlink="">
      <xdr:nvSpPr>
        <xdr:cNvPr id="18037" name="Line 134">
          <a:extLst>
            <a:ext uri="{FF2B5EF4-FFF2-40B4-BE49-F238E27FC236}">
              <a16:creationId xmlns:a16="http://schemas.microsoft.com/office/drawing/2014/main" id="{0AEF6FDC-7708-4ED4-AFF3-5CC8A72E1546}"/>
            </a:ext>
          </a:extLst>
        </xdr:cNvPr>
        <xdr:cNvSpPr>
          <a:spLocks noChangeShapeType="1"/>
        </xdr:cNvSpPr>
      </xdr:nvSpPr>
      <xdr:spPr bwMode="auto">
        <a:xfrm>
          <a:off x="1476375"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9525</xdr:rowOff>
    </xdr:from>
    <xdr:to>
      <xdr:col>5</xdr:col>
      <xdr:colOff>0</xdr:colOff>
      <xdr:row>77</xdr:row>
      <xdr:rowOff>9525</xdr:rowOff>
    </xdr:to>
    <xdr:sp macro="" textlink="">
      <xdr:nvSpPr>
        <xdr:cNvPr id="18038" name="Line 135">
          <a:extLst>
            <a:ext uri="{FF2B5EF4-FFF2-40B4-BE49-F238E27FC236}">
              <a16:creationId xmlns:a16="http://schemas.microsoft.com/office/drawing/2014/main" id="{BB90A455-6A5D-0282-5F04-1DFCC2811804}"/>
            </a:ext>
          </a:extLst>
        </xdr:cNvPr>
        <xdr:cNvSpPr>
          <a:spLocks noChangeShapeType="1"/>
        </xdr:cNvSpPr>
      </xdr:nvSpPr>
      <xdr:spPr bwMode="auto">
        <a:xfrm>
          <a:off x="2171700"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71438</xdr:colOff>
      <xdr:row>11</xdr:row>
      <xdr:rowOff>42863</xdr:rowOff>
    </xdr:from>
    <xdr:to>
      <xdr:col>4</xdr:col>
      <xdr:colOff>361950</xdr:colOff>
      <xdr:row>12</xdr:row>
      <xdr:rowOff>19050</xdr:rowOff>
    </xdr:to>
    <xdr:sp macro="" textlink="">
      <xdr:nvSpPr>
        <xdr:cNvPr id="18039" name="AutoShape 83">
          <a:extLst>
            <a:ext uri="{FF2B5EF4-FFF2-40B4-BE49-F238E27FC236}">
              <a16:creationId xmlns:a16="http://schemas.microsoft.com/office/drawing/2014/main" id="{AD6613C9-3C66-6E35-9F5D-FF4C444490AE}"/>
            </a:ext>
          </a:extLst>
        </xdr:cNvPr>
        <xdr:cNvSpPr>
          <a:spLocks noChangeArrowheads="1"/>
        </xdr:cNvSpPr>
      </xdr:nvSpPr>
      <xdr:spPr bwMode="auto">
        <a:xfrm>
          <a:off x="1157288" y="2633663"/>
          <a:ext cx="947737" cy="19050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71438</xdr:colOff>
      <xdr:row>12</xdr:row>
      <xdr:rowOff>61913</xdr:rowOff>
    </xdr:from>
    <xdr:to>
      <xdr:col>4</xdr:col>
      <xdr:colOff>357188</xdr:colOff>
      <xdr:row>13</xdr:row>
      <xdr:rowOff>28575</xdr:rowOff>
    </xdr:to>
    <xdr:sp macro="" textlink="">
      <xdr:nvSpPr>
        <xdr:cNvPr id="18040" name="AutoShape 83">
          <a:extLst>
            <a:ext uri="{FF2B5EF4-FFF2-40B4-BE49-F238E27FC236}">
              <a16:creationId xmlns:a16="http://schemas.microsoft.com/office/drawing/2014/main" id="{4A1EFFBD-934F-DBCD-DEE9-9DB58254DCC5}"/>
            </a:ext>
          </a:extLst>
        </xdr:cNvPr>
        <xdr:cNvSpPr>
          <a:spLocks noChangeArrowheads="1"/>
        </xdr:cNvSpPr>
      </xdr:nvSpPr>
      <xdr:spPr bwMode="auto">
        <a:xfrm>
          <a:off x="1157288" y="2867025"/>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14288</xdr:colOff>
      <xdr:row>41</xdr:row>
      <xdr:rowOff>47625</xdr:rowOff>
    </xdr:from>
    <xdr:to>
      <xdr:col>4</xdr:col>
      <xdr:colOff>304800</xdr:colOff>
      <xdr:row>42</xdr:row>
      <xdr:rowOff>28575</xdr:rowOff>
    </xdr:to>
    <xdr:sp macro="" textlink="">
      <xdr:nvSpPr>
        <xdr:cNvPr id="18041" name="AutoShape 83">
          <a:extLst>
            <a:ext uri="{FF2B5EF4-FFF2-40B4-BE49-F238E27FC236}">
              <a16:creationId xmlns:a16="http://schemas.microsoft.com/office/drawing/2014/main" id="{269421A7-6E38-7DD4-23A0-51F116B238A4}"/>
            </a:ext>
          </a:extLst>
        </xdr:cNvPr>
        <xdr:cNvSpPr>
          <a:spLocks noChangeArrowheads="1"/>
        </xdr:cNvSpPr>
      </xdr:nvSpPr>
      <xdr:spPr bwMode="auto">
        <a:xfrm>
          <a:off x="1100138" y="11372850"/>
          <a:ext cx="947737" cy="1952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14288</xdr:colOff>
      <xdr:row>42</xdr:row>
      <xdr:rowOff>42863</xdr:rowOff>
    </xdr:from>
    <xdr:to>
      <xdr:col>4</xdr:col>
      <xdr:colOff>300038</xdr:colOff>
      <xdr:row>43</xdr:row>
      <xdr:rowOff>9525</xdr:rowOff>
    </xdr:to>
    <xdr:sp macro="" textlink="">
      <xdr:nvSpPr>
        <xdr:cNvPr id="18042" name="AutoShape 83">
          <a:extLst>
            <a:ext uri="{FF2B5EF4-FFF2-40B4-BE49-F238E27FC236}">
              <a16:creationId xmlns:a16="http://schemas.microsoft.com/office/drawing/2014/main" id="{4FCE635F-B474-8991-E867-B1D799F64D0D}"/>
            </a:ext>
          </a:extLst>
        </xdr:cNvPr>
        <xdr:cNvSpPr>
          <a:spLocks noChangeArrowheads="1"/>
        </xdr:cNvSpPr>
      </xdr:nvSpPr>
      <xdr:spPr bwMode="auto">
        <a:xfrm>
          <a:off x="1100138" y="11582400"/>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101</xdr:row>
      <xdr:rowOff>57150</xdr:rowOff>
    </xdr:from>
    <xdr:to>
      <xdr:col>4</xdr:col>
      <xdr:colOff>342900</xdr:colOff>
      <xdr:row>102</xdr:row>
      <xdr:rowOff>19050</xdr:rowOff>
    </xdr:to>
    <xdr:sp macro="" textlink="">
      <xdr:nvSpPr>
        <xdr:cNvPr id="18043" name="AutoShape 83">
          <a:extLst>
            <a:ext uri="{FF2B5EF4-FFF2-40B4-BE49-F238E27FC236}">
              <a16:creationId xmlns:a16="http://schemas.microsoft.com/office/drawing/2014/main" id="{83D332DE-F6FB-9660-80AA-8C93B51DE89E}"/>
            </a:ext>
          </a:extLst>
        </xdr:cNvPr>
        <xdr:cNvSpPr>
          <a:spLocks noChangeArrowheads="1"/>
        </xdr:cNvSpPr>
      </xdr:nvSpPr>
      <xdr:spPr bwMode="auto">
        <a:xfrm>
          <a:off x="1104900" y="20569238"/>
          <a:ext cx="981075" cy="2000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100</xdr:row>
      <xdr:rowOff>0</xdr:rowOff>
    </xdr:from>
    <xdr:to>
      <xdr:col>4</xdr:col>
      <xdr:colOff>352425</xdr:colOff>
      <xdr:row>100</xdr:row>
      <xdr:rowOff>204788</xdr:rowOff>
    </xdr:to>
    <xdr:sp macro="" textlink="">
      <xdr:nvSpPr>
        <xdr:cNvPr id="18044" name="AutoShape 83">
          <a:extLst>
            <a:ext uri="{FF2B5EF4-FFF2-40B4-BE49-F238E27FC236}">
              <a16:creationId xmlns:a16="http://schemas.microsoft.com/office/drawing/2014/main" id="{2017EFD1-B36D-BC2A-BD34-FBB8676DF1F4}"/>
            </a:ext>
          </a:extLst>
        </xdr:cNvPr>
        <xdr:cNvSpPr>
          <a:spLocks noChangeArrowheads="1"/>
        </xdr:cNvSpPr>
      </xdr:nvSpPr>
      <xdr:spPr bwMode="auto">
        <a:xfrm>
          <a:off x="1104900" y="20297775"/>
          <a:ext cx="990600"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editAs="oneCell">
    <xdr:from>
      <xdr:col>1</xdr:col>
      <xdr:colOff>0</xdr:colOff>
      <xdr:row>43</xdr:row>
      <xdr:rowOff>180975</xdr:rowOff>
    </xdr:from>
    <xdr:to>
      <xdr:col>7</xdr:col>
      <xdr:colOff>28575</xdr:colOff>
      <xdr:row>46</xdr:row>
      <xdr:rowOff>609600</xdr:rowOff>
    </xdr:to>
    <xdr:pic>
      <xdr:nvPicPr>
        <xdr:cNvPr id="18045" name="図 6">
          <a:extLst>
            <a:ext uri="{FF2B5EF4-FFF2-40B4-BE49-F238E27FC236}">
              <a16:creationId xmlns:a16="http://schemas.microsoft.com/office/drawing/2014/main" id="{3F77FC14-D751-ECCE-26B9-5D62CA76C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958638"/>
          <a:ext cx="3409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102</xdr:row>
      <xdr:rowOff>180975</xdr:rowOff>
    </xdr:from>
    <xdr:to>
      <xdr:col>7</xdr:col>
      <xdr:colOff>14288</xdr:colOff>
      <xdr:row>105</xdr:row>
      <xdr:rowOff>623888</xdr:rowOff>
    </xdr:to>
    <xdr:pic>
      <xdr:nvPicPr>
        <xdr:cNvPr id="18046" name="図 7">
          <a:extLst>
            <a:ext uri="{FF2B5EF4-FFF2-40B4-BE49-F238E27FC236}">
              <a16:creationId xmlns:a16="http://schemas.microsoft.com/office/drawing/2014/main" id="{5283984F-5AEE-ECA3-1B5F-F89587662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31188"/>
          <a:ext cx="3405188"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168087</xdr:colOff>
      <xdr:row>31</xdr:row>
      <xdr:rowOff>28016</xdr:rowOff>
    </xdr:from>
    <xdr:to>
      <xdr:col>20</xdr:col>
      <xdr:colOff>28014</xdr:colOff>
      <xdr:row>32</xdr:row>
      <xdr:rowOff>56030</xdr:rowOff>
    </xdr:to>
    <xdr:sp macro="" textlink="">
      <xdr:nvSpPr>
        <xdr:cNvPr id="4" name="正方形/長方形 3">
          <a:extLst>
            <a:ext uri="{FF2B5EF4-FFF2-40B4-BE49-F238E27FC236}">
              <a16:creationId xmlns:a16="http://schemas.microsoft.com/office/drawing/2014/main" id="{D43EA71A-45C1-7983-463D-7F2DCD00C38B}"/>
            </a:ext>
          </a:extLst>
        </xdr:cNvPr>
        <xdr:cNvSpPr/>
      </xdr:nvSpPr>
      <xdr:spPr bwMode="auto">
        <a:xfrm>
          <a:off x="8999724" y="8999726"/>
          <a:ext cx="3130643" cy="245128"/>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588307</xdr:colOff>
      <xdr:row>25</xdr:row>
      <xdr:rowOff>336174</xdr:rowOff>
    </xdr:from>
    <xdr:to>
      <xdr:col>17</xdr:col>
      <xdr:colOff>21010</xdr:colOff>
      <xdr:row>28</xdr:row>
      <xdr:rowOff>35017</xdr:rowOff>
    </xdr:to>
    <xdr:sp macro="" textlink="">
      <xdr:nvSpPr>
        <xdr:cNvPr id="5" name="正方形/長方形 4">
          <a:extLst>
            <a:ext uri="{FF2B5EF4-FFF2-40B4-BE49-F238E27FC236}">
              <a16:creationId xmlns:a16="http://schemas.microsoft.com/office/drawing/2014/main" id="{E955E9D3-1A13-51BA-216C-A2190DBE670C}"/>
            </a:ext>
          </a:extLst>
        </xdr:cNvPr>
        <xdr:cNvSpPr/>
      </xdr:nvSpPr>
      <xdr:spPr bwMode="auto">
        <a:xfrm>
          <a:off x="5175716" y="7276818"/>
          <a:ext cx="5133695" cy="79141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14005</xdr:colOff>
      <xdr:row>56</xdr:row>
      <xdr:rowOff>42022</xdr:rowOff>
    </xdr:from>
    <xdr:to>
      <xdr:col>17</xdr:col>
      <xdr:colOff>35017</xdr:colOff>
      <xdr:row>58</xdr:row>
      <xdr:rowOff>70037</xdr:rowOff>
    </xdr:to>
    <xdr:sp macro="" textlink="">
      <xdr:nvSpPr>
        <xdr:cNvPr id="6" name="正方形/長方形 5">
          <a:extLst>
            <a:ext uri="{FF2B5EF4-FFF2-40B4-BE49-F238E27FC236}">
              <a16:creationId xmlns:a16="http://schemas.microsoft.com/office/drawing/2014/main" id="{5D756A40-D60B-9249-107E-E15B69073677}"/>
            </a:ext>
          </a:extLst>
        </xdr:cNvPr>
        <xdr:cNvSpPr/>
      </xdr:nvSpPr>
      <xdr:spPr bwMode="auto">
        <a:xfrm>
          <a:off x="5189723" y="16017409"/>
          <a:ext cx="5133695" cy="75639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147077</xdr:colOff>
      <xdr:row>90</xdr:row>
      <xdr:rowOff>21013</xdr:rowOff>
    </xdr:from>
    <xdr:to>
      <xdr:col>20</xdr:col>
      <xdr:colOff>7004</xdr:colOff>
      <xdr:row>91</xdr:row>
      <xdr:rowOff>49026</xdr:rowOff>
    </xdr:to>
    <xdr:sp macro="" textlink="">
      <xdr:nvSpPr>
        <xdr:cNvPr id="7" name="正方形/長方形 6">
          <a:extLst>
            <a:ext uri="{FF2B5EF4-FFF2-40B4-BE49-F238E27FC236}">
              <a16:creationId xmlns:a16="http://schemas.microsoft.com/office/drawing/2014/main" id="{4F95142A-BDB6-12F3-42F4-EB72EBBB2F93}"/>
            </a:ext>
          </a:extLst>
        </xdr:cNvPr>
        <xdr:cNvSpPr/>
      </xdr:nvSpPr>
      <xdr:spPr bwMode="auto">
        <a:xfrm>
          <a:off x="8978714" y="17992447"/>
          <a:ext cx="3130643" cy="245128"/>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1393730</xdr:colOff>
      <xdr:row>47</xdr:row>
      <xdr:rowOff>0</xdr:rowOff>
    </xdr:from>
    <xdr:to>
      <xdr:col>19</xdr:col>
      <xdr:colOff>7002</xdr:colOff>
      <xdr:row>53</xdr:row>
      <xdr:rowOff>63034</xdr:rowOff>
    </xdr:to>
    <xdr:sp macro="" textlink="">
      <xdr:nvSpPr>
        <xdr:cNvPr id="8" name="正方形/長方形 7">
          <a:extLst>
            <a:ext uri="{FF2B5EF4-FFF2-40B4-BE49-F238E27FC236}">
              <a16:creationId xmlns:a16="http://schemas.microsoft.com/office/drawing/2014/main" id="{58560460-0610-CBCE-1112-70D72BCC078D}"/>
            </a:ext>
          </a:extLst>
        </xdr:cNvPr>
        <xdr:cNvSpPr/>
      </xdr:nvSpPr>
      <xdr:spPr bwMode="auto">
        <a:xfrm>
          <a:off x="11682131" y="12949799"/>
          <a:ext cx="371195" cy="1996048"/>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1393730</xdr:colOff>
      <xdr:row>105</xdr:row>
      <xdr:rowOff>623329</xdr:rowOff>
    </xdr:from>
    <xdr:to>
      <xdr:col>19</xdr:col>
      <xdr:colOff>7002</xdr:colOff>
      <xdr:row>112</xdr:row>
      <xdr:rowOff>49027</xdr:rowOff>
    </xdr:to>
    <xdr:sp macro="" textlink="">
      <xdr:nvSpPr>
        <xdr:cNvPr id="9" name="正方形/長方形 8">
          <a:extLst>
            <a:ext uri="{FF2B5EF4-FFF2-40B4-BE49-F238E27FC236}">
              <a16:creationId xmlns:a16="http://schemas.microsoft.com/office/drawing/2014/main" id="{0EA39626-6E73-984C-BAC9-1D2ACE0FE43A}"/>
            </a:ext>
          </a:extLst>
        </xdr:cNvPr>
        <xdr:cNvSpPr/>
      </xdr:nvSpPr>
      <xdr:spPr bwMode="auto">
        <a:xfrm>
          <a:off x="11682131" y="21914505"/>
          <a:ext cx="371195" cy="1996048"/>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115</xdr:row>
      <xdr:rowOff>14006</xdr:rowOff>
    </xdr:from>
    <xdr:to>
      <xdr:col>16</xdr:col>
      <xdr:colOff>1232645</xdr:colOff>
      <xdr:row>117</xdr:row>
      <xdr:rowOff>42021</xdr:rowOff>
    </xdr:to>
    <xdr:sp macro="" textlink="">
      <xdr:nvSpPr>
        <xdr:cNvPr id="10" name="正方形/長方形 9">
          <a:extLst>
            <a:ext uri="{FF2B5EF4-FFF2-40B4-BE49-F238E27FC236}">
              <a16:creationId xmlns:a16="http://schemas.microsoft.com/office/drawing/2014/main" id="{2CA7AF31-73E5-A978-CAE5-9FD8E2375948}"/>
            </a:ext>
          </a:extLst>
        </xdr:cNvPr>
        <xdr:cNvSpPr/>
      </xdr:nvSpPr>
      <xdr:spPr bwMode="auto">
        <a:xfrm>
          <a:off x="5175717" y="24968106"/>
          <a:ext cx="5084668" cy="75639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533400</xdr:colOff>
      <xdr:row>33</xdr:row>
      <xdr:rowOff>147638</xdr:rowOff>
    </xdr:from>
    <xdr:to>
      <xdr:col>11</xdr:col>
      <xdr:colOff>42863</xdr:colOff>
      <xdr:row>35</xdr:row>
      <xdr:rowOff>114300</xdr:rowOff>
    </xdr:to>
    <xdr:pic>
      <xdr:nvPicPr>
        <xdr:cNvPr id="18054" name="図 10">
          <a:extLst>
            <a:ext uri="{FF2B5EF4-FFF2-40B4-BE49-F238E27FC236}">
              <a16:creationId xmlns:a16="http://schemas.microsoft.com/office/drawing/2014/main" id="{8B8B17A4-3958-1477-55CB-E1FC2C5A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9553575"/>
          <a:ext cx="3643313"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92</xdr:row>
      <xdr:rowOff>100013</xdr:rowOff>
    </xdr:from>
    <xdr:to>
      <xdr:col>10</xdr:col>
      <xdr:colOff>771525</xdr:colOff>
      <xdr:row>94</xdr:row>
      <xdr:rowOff>61913</xdr:rowOff>
    </xdr:to>
    <xdr:pic>
      <xdr:nvPicPr>
        <xdr:cNvPr id="18055" name="図 11">
          <a:extLst>
            <a:ext uri="{FF2B5EF4-FFF2-40B4-BE49-F238E27FC236}">
              <a16:creationId xmlns:a16="http://schemas.microsoft.com/office/drawing/2014/main" id="{D09FE08A-F62D-F3CA-5E6F-CC97B33AB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18488025"/>
          <a:ext cx="364331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168089</xdr:colOff>
      <xdr:row>0</xdr:row>
      <xdr:rowOff>175092</xdr:rowOff>
    </xdr:from>
    <xdr:to>
      <xdr:col>19</xdr:col>
      <xdr:colOff>21011</xdr:colOff>
      <xdr:row>2</xdr:row>
      <xdr:rowOff>7002</xdr:rowOff>
    </xdr:to>
    <xdr:sp macro="" textlink="">
      <xdr:nvSpPr>
        <xdr:cNvPr id="13" name="正方形/長方形 12">
          <a:extLst>
            <a:ext uri="{FF2B5EF4-FFF2-40B4-BE49-F238E27FC236}">
              <a16:creationId xmlns:a16="http://schemas.microsoft.com/office/drawing/2014/main" id="{23662BCA-390C-4617-CD4F-4B437EE2CBCB}"/>
            </a:ext>
          </a:extLst>
        </xdr:cNvPr>
        <xdr:cNvSpPr/>
      </xdr:nvSpPr>
      <xdr:spPr bwMode="auto">
        <a:xfrm>
          <a:off x="8999726" y="175092"/>
          <a:ext cx="3067609" cy="259135"/>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209550</xdr:colOff>
      <xdr:row>4</xdr:row>
      <xdr:rowOff>33338</xdr:rowOff>
    </xdr:from>
    <xdr:to>
      <xdr:col>10</xdr:col>
      <xdr:colOff>590550</xdr:colOff>
      <xdr:row>5</xdr:row>
      <xdr:rowOff>176213</xdr:rowOff>
    </xdr:to>
    <xdr:pic>
      <xdr:nvPicPr>
        <xdr:cNvPr id="18057" name="図 13">
          <a:extLst>
            <a:ext uri="{FF2B5EF4-FFF2-40B4-BE49-F238E27FC236}">
              <a16:creationId xmlns:a16="http://schemas.microsoft.com/office/drawing/2014/main" id="{4D07AA71-C89E-0AC0-8898-E6999321B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890588"/>
          <a:ext cx="3643313"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448239</xdr:colOff>
      <xdr:row>92</xdr:row>
      <xdr:rowOff>119064</xdr:rowOff>
    </xdr:from>
    <xdr:to>
      <xdr:col>8</xdr:col>
      <xdr:colOff>546287</xdr:colOff>
      <xdr:row>94</xdr:row>
      <xdr:rowOff>84045</xdr:rowOff>
    </xdr:to>
    <xdr:sp macro="" textlink="">
      <xdr:nvSpPr>
        <xdr:cNvPr id="15" name="正方形/長方形 14">
          <a:extLst>
            <a:ext uri="{FF2B5EF4-FFF2-40B4-BE49-F238E27FC236}">
              <a16:creationId xmlns:a16="http://schemas.microsoft.com/office/drawing/2014/main" id="{62ED4632-94ED-4574-878A-40859E12DBDD}"/>
            </a:ext>
          </a:extLst>
        </xdr:cNvPr>
        <xdr:cNvSpPr/>
      </xdr:nvSpPr>
      <xdr:spPr bwMode="auto">
        <a:xfrm>
          <a:off x="3922063" y="18552740"/>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553292</xdr:colOff>
      <xdr:row>33</xdr:row>
      <xdr:rowOff>154080</xdr:rowOff>
    </xdr:from>
    <xdr:to>
      <xdr:col>9</xdr:col>
      <xdr:colOff>63031</xdr:colOff>
      <xdr:row>35</xdr:row>
      <xdr:rowOff>119061</xdr:rowOff>
    </xdr:to>
    <xdr:sp macro="" textlink="">
      <xdr:nvSpPr>
        <xdr:cNvPr id="16" name="正方形/長方形 15">
          <a:extLst>
            <a:ext uri="{FF2B5EF4-FFF2-40B4-BE49-F238E27FC236}">
              <a16:creationId xmlns:a16="http://schemas.microsoft.com/office/drawing/2014/main" id="{63B7CF8B-1A48-8E70-C829-221D14DFDECB}"/>
            </a:ext>
          </a:extLst>
        </xdr:cNvPr>
        <xdr:cNvSpPr/>
      </xdr:nvSpPr>
      <xdr:spPr bwMode="auto">
        <a:xfrm>
          <a:off x="4027116" y="958803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273144</xdr:colOff>
      <xdr:row>4</xdr:row>
      <xdr:rowOff>63034</xdr:rowOff>
    </xdr:from>
    <xdr:to>
      <xdr:col>8</xdr:col>
      <xdr:colOff>371192</xdr:colOff>
      <xdr:row>5</xdr:row>
      <xdr:rowOff>203107</xdr:rowOff>
    </xdr:to>
    <xdr:sp macro="" textlink="">
      <xdr:nvSpPr>
        <xdr:cNvPr id="18" name="正方形/長方形 17">
          <a:extLst>
            <a:ext uri="{FF2B5EF4-FFF2-40B4-BE49-F238E27FC236}">
              <a16:creationId xmlns:a16="http://schemas.microsoft.com/office/drawing/2014/main" id="{6A16B7B3-0C69-3E82-2207-6F9B3949E492}"/>
            </a:ext>
          </a:extLst>
        </xdr:cNvPr>
        <xdr:cNvSpPr/>
      </xdr:nvSpPr>
      <xdr:spPr bwMode="auto">
        <a:xfrm>
          <a:off x="3746968" y="91748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P106"/>
  <sheetViews>
    <sheetView showGridLines="0" workbookViewId="0">
      <selection activeCell="K4" sqref="K4"/>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180"/>
      <c r="L1" s="245">
        <v>45148</v>
      </c>
      <c r="M1" s="245"/>
    </row>
    <row r="2" spans="2:16" ht="29.25" customHeight="1">
      <c r="B2" s="260" t="s">
        <v>366</v>
      </c>
      <c r="C2" s="260"/>
      <c r="D2" s="260"/>
      <c r="E2" s="260"/>
      <c r="F2" s="260"/>
      <c r="G2" s="260"/>
      <c r="H2" s="260"/>
      <c r="I2" s="260"/>
      <c r="J2" s="260"/>
      <c r="K2" s="260"/>
      <c r="L2" s="124"/>
      <c r="M2" s="124"/>
      <c r="N2" s="124"/>
      <c r="O2" s="124"/>
      <c r="P2" s="124"/>
    </row>
    <row r="3" spans="2:16" ht="29.25" customHeight="1">
      <c r="B3" s="169"/>
      <c r="C3" s="169"/>
      <c r="D3" s="169"/>
      <c r="E3" s="169"/>
      <c r="F3" s="169"/>
      <c r="G3" s="169"/>
      <c r="H3" s="169"/>
      <c r="I3" s="169"/>
      <c r="J3" s="169"/>
      <c r="K3" s="169"/>
      <c r="L3" s="124"/>
      <c r="M3" s="124"/>
      <c r="N3" s="124"/>
      <c r="O3" s="124"/>
      <c r="P3" s="124"/>
    </row>
    <row r="4" spans="2:16">
      <c r="B4" s="124"/>
      <c r="C4" s="124"/>
      <c r="D4" s="124"/>
      <c r="E4" s="124"/>
      <c r="F4" s="124"/>
      <c r="G4" s="124"/>
      <c r="H4" s="124"/>
      <c r="I4" s="124"/>
      <c r="J4" s="124"/>
      <c r="K4" s="124"/>
      <c r="L4" s="124"/>
      <c r="M4" s="124"/>
      <c r="N4" s="124"/>
      <c r="O4" s="124"/>
      <c r="P4" s="124"/>
    </row>
    <row r="5" spans="2:16">
      <c r="B5" s="124" t="s">
        <v>236</v>
      </c>
      <c r="C5" s="124" t="s">
        <v>292</v>
      </c>
      <c r="D5" s="124"/>
      <c r="E5" s="124"/>
      <c r="F5" s="124"/>
      <c r="G5" s="124"/>
      <c r="H5" s="124"/>
      <c r="I5" s="124"/>
      <c r="J5" s="124"/>
      <c r="K5" s="124"/>
      <c r="L5" s="124"/>
      <c r="M5" s="124"/>
      <c r="N5" s="124"/>
      <c r="O5" s="124"/>
      <c r="P5" s="124"/>
    </row>
    <row r="6" spans="2:16">
      <c r="B6" s="170"/>
      <c r="C6" s="171" t="s">
        <v>237</v>
      </c>
      <c r="D6" s="124" t="s">
        <v>249</v>
      </c>
      <c r="E6" s="124"/>
      <c r="F6" s="124"/>
      <c r="G6" s="124"/>
      <c r="H6" s="124"/>
      <c r="I6" s="124"/>
      <c r="J6" s="259"/>
      <c r="K6" s="259"/>
      <c r="L6" s="259"/>
      <c r="M6" s="124"/>
      <c r="N6" s="124"/>
      <c r="O6" s="124"/>
      <c r="P6" s="124"/>
    </row>
    <row r="7" spans="2:16">
      <c r="B7" s="124"/>
      <c r="C7" s="124"/>
      <c r="D7" s="124" t="s">
        <v>293</v>
      </c>
      <c r="E7" s="124"/>
      <c r="F7" s="124"/>
      <c r="G7" s="124"/>
      <c r="H7" s="124"/>
      <c r="I7" s="124"/>
      <c r="J7" s="124"/>
      <c r="K7" s="124"/>
      <c r="L7" s="124"/>
      <c r="M7" s="124"/>
      <c r="N7" s="124"/>
      <c r="O7" s="124"/>
      <c r="P7" s="124"/>
    </row>
    <row r="8" spans="2:16">
      <c r="B8" s="124"/>
      <c r="C8" s="259" t="s">
        <v>294</v>
      </c>
      <c r="D8" s="259"/>
      <c r="E8" s="124"/>
      <c r="F8" s="124"/>
      <c r="G8" s="124"/>
      <c r="H8" s="124"/>
      <c r="I8" s="124"/>
      <c r="J8" s="124"/>
      <c r="K8" s="124"/>
      <c r="L8" s="124"/>
      <c r="M8" s="124"/>
      <c r="N8" s="124"/>
      <c r="O8" s="124"/>
      <c r="P8" s="124"/>
    </row>
    <row r="9" spans="2:16">
      <c r="B9" s="124"/>
      <c r="C9" s="208" t="s">
        <v>239</v>
      </c>
      <c r="D9" s="212" t="s">
        <v>356</v>
      </c>
      <c r="E9" s="211"/>
      <c r="F9" s="211"/>
      <c r="G9" s="211"/>
      <c r="H9" s="211"/>
      <c r="I9" s="211"/>
      <c r="J9" s="211"/>
      <c r="K9" s="211"/>
      <c r="L9" s="211"/>
      <c r="M9" s="211"/>
      <c r="N9" s="124"/>
      <c r="O9" s="124"/>
      <c r="P9" s="124"/>
    </row>
    <row r="10" spans="2:16">
      <c r="B10" s="124"/>
      <c r="C10" s="172"/>
      <c r="D10" s="124" t="s">
        <v>295</v>
      </c>
      <c r="E10" s="124"/>
      <c r="F10" s="124"/>
      <c r="G10" s="124"/>
      <c r="H10" s="124"/>
      <c r="I10" s="124"/>
      <c r="J10" s="124"/>
      <c r="K10" s="124"/>
      <c r="L10" s="124"/>
      <c r="M10" s="124"/>
      <c r="N10" s="124"/>
      <c r="O10" s="124"/>
      <c r="P10" s="124"/>
    </row>
    <row r="11" spans="2:16">
      <c r="B11" s="124"/>
      <c r="C11" s="173" t="s">
        <v>239</v>
      </c>
      <c r="D11" s="174" t="s">
        <v>318</v>
      </c>
      <c r="E11" s="174"/>
      <c r="F11" s="174"/>
      <c r="G11" s="174"/>
      <c r="H11" s="174"/>
      <c r="I11" s="174"/>
      <c r="J11" s="174"/>
      <c r="K11" s="174"/>
      <c r="L11" s="124"/>
      <c r="M11" s="124"/>
      <c r="N11" s="124"/>
      <c r="O11" s="124"/>
      <c r="P11" s="124"/>
    </row>
    <row r="12" spans="2:16">
      <c r="B12" s="124"/>
      <c r="C12" s="170"/>
      <c r="D12" s="124"/>
      <c r="E12" s="124"/>
      <c r="F12" s="124"/>
      <c r="G12" s="124"/>
      <c r="H12" s="124"/>
      <c r="I12" s="124"/>
      <c r="J12" s="124"/>
      <c r="K12" s="124"/>
      <c r="L12" s="124"/>
      <c r="M12" s="124"/>
      <c r="N12" s="124"/>
      <c r="O12" s="124"/>
      <c r="P12" s="124"/>
    </row>
    <row r="13" spans="2:16">
      <c r="B13" s="124"/>
      <c r="C13" s="171" t="s">
        <v>240</v>
      </c>
      <c r="D13" s="124" t="s">
        <v>296</v>
      </c>
      <c r="E13" s="124"/>
      <c r="F13" s="124"/>
      <c r="G13" s="124"/>
      <c r="H13" s="124"/>
      <c r="I13" s="124"/>
      <c r="J13" s="124"/>
      <c r="K13" s="124"/>
      <c r="L13" s="124"/>
      <c r="M13" s="124"/>
      <c r="N13" s="124"/>
      <c r="O13" s="124"/>
      <c r="P13" s="124"/>
    </row>
    <row r="14" spans="2:16">
      <c r="B14" s="124"/>
      <c r="C14" s="170"/>
      <c r="D14" s="124" t="s">
        <v>297</v>
      </c>
      <c r="E14" s="124"/>
      <c r="F14" s="124"/>
      <c r="G14" s="124"/>
      <c r="H14" s="124"/>
      <c r="I14" s="124"/>
      <c r="J14" s="124"/>
      <c r="K14" s="124"/>
      <c r="L14" s="124"/>
      <c r="M14" s="124"/>
      <c r="N14" s="124"/>
      <c r="O14" s="124"/>
      <c r="P14" s="124"/>
    </row>
    <row r="15" spans="2:16">
      <c r="B15" s="124"/>
      <c r="C15" s="259" t="s">
        <v>294</v>
      </c>
      <c r="D15" s="259"/>
      <c r="E15" s="124"/>
      <c r="F15" s="124"/>
      <c r="G15" s="124"/>
      <c r="H15" s="124"/>
      <c r="I15" s="124"/>
      <c r="J15" s="124"/>
      <c r="K15" s="124"/>
      <c r="L15" s="124"/>
      <c r="M15" s="124"/>
      <c r="N15" s="124"/>
      <c r="O15" s="124"/>
      <c r="P15" s="124"/>
    </row>
    <row r="16" spans="2:16">
      <c r="B16" s="124"/>
      <c r="C16" s="170" t="s">
        <v>238</v>
      </c>
      <c r="D16" s="124" t="s">
        <v>298</v>
      </c>
      <c r="E16" s="124"/>
      <c r="F16" s="124"/>
      <c r="G16" s="124"/>
      <c r="H16" s="124"/>
      <c r="I16" s="124"/>
      <c r="J16" s="124"/>
      <c r="K16" s="124"/>
      <c r="L16" s="124"/>
      <c r="M16" s="124"/>
      <c r="N16" s="124"/>
      <c r="O16" s="124"/>
      <c r="P16" s="124"/>
    </row>
    <row r="17" spans="2:16">
      <c r="B17" s="124"/>
      <c r="C17" s="170" t="s">
        <v>238</v>
      </c>
      <c r="D17" s="124" t="s">
        <v>299</v>
      </c>
      <c r="E17" s="124"/>
      <c r="F17" s="124"/>
      <c r="G17" s="124"/>
      <c r="H17" s="124"/>
      <c r="I17" s="124"/>
      <c r="J17" s="124"/>
      <c r="K17" s="124"/>
      <c r="L17" s="124"/>
      <c r="M17" s="124"/>
      <c r="N17" s="124"/>
      <c r="O17" s="124"/>
      <c r="P17" s="124"/>
    </row>
    <row r="18" spans="2:16">
      <c r="B18" s="124"/>
      <c r="C18" s="173" t="s">
        <v>239</v>
      </c>
      <c r="D18" s="174" t="s">
        <v>319</v>
      </c>
      <c r="E18" s="174"/>
      <c r="F18" s="174"/>
      <c r="G18" s="174"/>
      <c r="H18" s="174"/>
      <c r="I18" s="174"/>
      <c r="J18" s="174"/>
      <c r="K18" s="124"/>
      <c r="L18" s="124"/>
      <c r="M18" s="124"/>
      <c r="N18" s="124"/>
      <c r="O18" s="124"/>
      <c r="P18" s="124"/>
    </row>
    <row r="19" spans="2:16">
      <c r="B19" s="124"/>
      <c r="C19" s="170"/>
      <c r="D19" s="124"/>
      <c r="E19" s="124"/>
      <c r="F19" s="124"/>
      <c r="G19" s="124"/>
      <c r="H19" s="124"/>
      <c r="I19" s="124"/>
      <c r="J19" s="124"/>
      <c r="K19" s="124"/>
      <c r="L19" s="124"/>
      <c r="M19" s="124"/>
      <c r="N19" s="124"/>
      <c r="O19" s="124"/>
      <c r="P19" s="124"/>
    </row>
    <row r="20" spans="2:16">
      <c r="B20" s="124" t="s">
        <v>241</v>
      </c>
      <c r="C20" s="124" t="s">
        <v>300</v>
      </c>
      <c r="D20" s="124"/>
      <c r="E20" s="124"/>
      <c r="F20" s="124"/>
      <c r="G20" s="124"/>
      <c r="H20" s="124"/>
      <c r="I20" s="124"/>
      <c r="J20" s="124"/>
      <c r="K20" s="124"/>
      <c r="L20" s="124"/>
      <c r="M20" s="124"/>
      <c r="N20" s="124"/>
      <c r="O20" s="124"/>
      <c r="P20" s="124"/>
    </row>
    <row r="21" spans="2:16">
      <c r="B21" s="170"/>
      <c r="C21" s="171" t="s">
        <v>237</v>
      </c>
      <c r="D21" s="124" t="s">
        <v>42</v>
      </c>
      <c r="E21" s="124"/>
      <c r="F21" s="124"/>
      <c r="G21" s="124"/>
      <c r="H21" s="124"/>
      <c r="I21" s="124"/>
      <c r="J21" s="124"/>
      <c r="K21" s="124"/>
      <c r="L21" s="124"/>
      <c r="M21" s="124"/>
      <c r="N21" s="124"/>
      <c r="O21" s="124"/>
      <c r="P21" s="124"/>
    </row>
    <row r="22" spans="2:16">
      <c r="B22" s="124"/>
      <c r="C22" s="170"/>
      <c r="D22" s="124" t="s">
        <v>301</v>
      </c>
      <c r="E22" s="124"/>
      <c r="F22" s="124"/>
      <c r="G22" s="124"/>
      <c r="H22" s="124"/>
      <c r="I22" s="124"/>
      <c r="J22" s="124"/>
      <c r="K22" s="124"/>
      <c r="L22" s="124"/>
      <c r="M22" s="124"/>
      <c r="N22" s="124"/>
      <c r="O22" s="124"/>
      <c r="P22" s="124"/>
    </row>
    <row r="23" spans="2:16">
      <c r="B23" s="124"/>
      <c r="C23" s="259" t="s">
        <v>294</v>
      </c>
      <c r="D23" s="259"/>
      <c r="E23" s="124"/>
      <c r="F23" s="124"/>
      <c r="G23" s="124"/>
      <c r="H23" s="124"/>
      <c r="I23" s="124"/>
      <c r="J23" s="124"/>
      <c r="K23" s="124"/>
      <c r="L23" s="124"/>
      <c r="M23" s="124"/>
      <c r="N23" s="124"/>
      <c r="O23" s="124"/>
      <c r="P23" s="124"/>
    </row>
    <row r="24" spans="2:16">
      <c r="B24" s="124"/>
      <c r="C24" s="170" t="s">
        <v>238</v>
      </c>
      <c r="D24" s="124" t="s">
        <v>302</v>
      </c>
      <c r="E24" s="124"/>
      <c r="F24" s="124"/>
      <c r="G24" s="124"/>
      <c r="H24" s="124"/>
      <c r="I24" s="124"/>
      <c r="J24" s="124"/>
      <c r="K24" s="124"/>
      <c r="L24" s="124"/>
      <c r="M24" s="124"/>
      <c r="N24" s="124"/>
      <c r="O24" s="124"/>
      <c r="P24" s="124"/>
    </row>
    <row r="25" spans="2:16">
      <c r="B25" s="124"/>
      <c r="C25" s="173" t="s">
        <v>239</v>
      </c>
      <c r="D25" s="174" t="s">
        <v>303</v>
      </c>
      <c r="E25" s="174"/>
      <c r="F25" s="174"/>
      <c r="G25" s="174"/>
      <c r="H25" s="174"/>
      <c r="I25" s="174"/>
      <c r="J25" s="124"/>
      <c r="K25" s="124"/>
      <c r="L25" s="124"/>
      <c r="M25" s="124"/>
      <c r="N25" s="124"/>
      <c r="O25" s="124"/>
      <c r="P25" s="124"/>
    </row>
    <row r="26" spans="2:16">
      <c r="B26" s="124"/>
      <c r="C26" s="170"/>
      <c r="D26" s="124"/>
      <c r="E26" s="124"/>
      <c r="F26" s="124"/>
      <c r="G26" s="124"/>
      <c r="H26" s="124"/>
      <c r="I26" s="124"/>
      <c r="J26" s="124"/>
      <c r="K26" s="124"/>
      <c r="L26" s="124"/>
      <c r="M26" s="124"/>
      <c r="N26" s="124"/>
      <c r="O26" s="124"/>
      <c r="P26" s="124"/>
    </row>
    <row r="27" spans="2:16">
      <c r="B27" s="124"/>
      <c r="C27" s="171" t="s">
        <v>240</v>
      </c>
      <c r="D27" s="124" t="s">
        <v>14</v>
      </c>
      <c r="E27" s="124"/>
      <c r="F27" s="124"/>
      <c r="G27" s="124"/>
      <c r="H27" s="124"/>
      <c r="I27" s="124"/>
      <c r="J27" s="124"/>
      <c r="K27" s="124"/>
      <c r="L27" s="124"/>
      <c r="M27" s="124"/>
      <c r="N27" s="124"/>
      <c r="O27" s="124"/>
      <c r="P27" s="124"/>
    </row>
    <row r="28" spans="2:16">
      <c r="B28" s="124"/>
      <c r="C28" s="170" t="s">
        <v>238</v>
      </c>
      <c r="D28" s="124" t="s">
        <v>354</v>
      </c>
      <c r="E28" s="124"/>
      <c r="F28" s="124"/>
      <c r="G28" s="124"/>
      <c r="H28" s="124"/>
      <c r="I28" s="124"/>
      <c r="J28" s="124"/>
      <c r="K28" s="124"/>
      <c r="L28" s="124"/>
      <c r="M28" s="124"/>
      <c r="N28" s="124"/>
      <c r="O28" s="124"/>
      <c r="P28" s="124"/>
    </row>
    <row r="29" spans="2:16">
      <c r="B29" s="124"/>
      <c r="C29" s="208" t="s">
        <v>239</v>
      </c>
      <c r="D29" s="209" t="s">
        <v>357</v>
      </c>
      <c r="E29" s="210"/>
      <c r="F29" s="210"/>
      <c r="G29" s="210"/>
      <c r="H29" s="210"/>
      <c r="I29" s="210"/>
      <c r="J29" s="211"/>
      <c r="K29" s="211"/>
      <c r="L29" s="124"/>
      <c r="M29" s="124"/>
      <c r="N29" s="124"/>
      <c r="O29" s="124"/>
      <c r="P29" s="124"/>
    </row>
    <row r="30" spans="2:16">
      <c r="B30" s="124"/>
      <c r="C30" s="212"/>
      <c r="D30" s="212" t="s">
        <v>355</v>
      </c>
      <c r="E30" s="210"/>
      <c r="F30" s="210"/>
      <c r="G30" s="210"/>
      <c r="H30" s="210"/>
      <c r="I30" s="210"/>
      <c r="J30" s="211"/>
      <c r="K30" s="211"/>
      <c r="L30" s="124"/>
      <c r="M30" s="124"/>
      <c r="N30" s="124"/>
      <c r="O30" s="124"/>
      <c r="P30" s="124"/>
    </row>
    <row r="31" spans="2:16">
      <c r="B31" s="124"/>
      <c r="C31" s="259" t="s">
        <v>294</v>
      </c>
      <c r="D31" s="259"/>
      <c r="E31" s="124"/>
      <c r="F31" s="124"/>
      <c r="G31" s="124"/>
      <c r="H31" s="124"/>
      <c r="I31" s="124"/>
      <c r="J31" s="124"/>
      <c r="K31" s="124"/>
      <c r="L31" s="124"/>
      <c r="M31" s="124"/>
      <c r="N31" s="124"/>
      <c r="O31" s="124"/>
      <c r="P31" s="124"/>
    </row>
    <row r="32" spans="2:16">
      <c r="B32" s="124"/>
      <c r="C32" s="170" t="s">
        <v>238</v>
      </c>
      <c r="D32" s="124" t="s">
        <v>304</v>
      </c>
      <c r="E32" s="124"/>
      <c r="F32" s="124"/>
      <c r="G32" s="124"/>
      <c r="H32" s="124"/>
      <c r="I32" s="124"/>
      <c r="J32" s="124"/>
      <c r="K32" s="124"/>
      <c r="L32" s="124"/>
      <c r="M32" s="124"/>
      <c r="N32" s="124"/>
      <c r="O32" s="124"/>
      <c r="P32" s="124"/>
    </row>
    <row r="33" spans="2:16">
      <c r="B33" s="124"/>
      <c r="C33" s="173" t="s">
        <v>239</v>
      </c>
      <c r="D33" s="174" t="s">
        <v>305</v>
      </c>
      <c r="E33" s="124"/>
      <c r="F33" s="124"/>
      <c r="G33" s="124"/>
      <c r="H33" s="124"/>
      <c r="I33" s="124"/>
      <c r="J33" s="124"/>
      <c r="K33" s="124"/>
      <c r="L33" s="124"/>
      <c r="M33" s="124"/>
      <c r="N33" s="124"/>
      <c r="O33" s="124"/>
      <c r="P33" s="124"/>
    </row>
    <row r="34" spans="2:16">
      <c r="B34" s="124"/>
      <c r="C34" s="124"/>
      <c r="D34" s="174" t="s">
        <v>306</v>
      </c>
      <c r="E34" s="124"/>
      <c r="F34" s="124"/>
      <c r="G34" s="124"/>
      <c r="H34" s="124"/>
      <c r="I34" s="124"/>
      <c r="J34" s="124"/>
      <c r="K34" s="124"/>
      <c r="L34" s="124"/>
      <c r="M34" s="124"/>
      <c r="N34" s="124"/>
      <c r="O34" s="124"/>
      <c r="P34" s="124"/>
    </row>
    <row r="35" spans="2:16">
      <c r="B35" s="124"/>
      <c r="C35" s="124"/>
      <c r="D35" s="174"/>
      <c r="E35" s="124"/>
      <c r="F35" s="124"/>
      <c r="G35" s="124"/>
      <c r="H35" s="124"/>
      <c r="I35" s="124"/>
      <c r="J35" s="124"/>
      <c r="K35" s="124"/>
      <c r="L35" s="124"/>
      <c r="M35" s="124"/>
      <c r="N35" s="124"/>
      <c r="O35" s="124"/>
      <c r="P35" s="124"/>
    </row>
    <row r="36" spans="2:16">
      <c r="B36" s="124" t="s">
        <v>245</v>
      </c>
      <c r="C36" s="124" t="s">
        <v>307</v>
      </c>
      <c r="D36" s="124"/>
      <c r="E36" s="124"/>
      <c r="F36" s="124"/>
      <c r="G36" s="124"/>
      <c r="H36" s="124"/>
      <c r="I36" s="124"/>
      <c r="J36" s="124"/>
      <c r="K36" s="124"/>
      <c r="L36" s="124"/>
      <c r="M36" s="124"/>
      <c r="N36" s="124"/>
      <c r="O36" s="124"/>
      <c r="P36" s="124"/>
    </row>
    <row r="37" spans="2:16">
      <c r="B37" s="124"/>
      <c r="C37" s="171" t="s">
        <v>237</v>
      </c>
      <c r="D37" s="124" t="s">
        <v>308</v>
      </c>
      <c r="E37" s="124"/>
      <c r="F37" s="124"/>
      <c r="G37" s="124"/>
      <c r="H37" s="124"/>
      <c r="I37" s="124"/>
      <c r="J37" s="124"/>
      <c r="K37" s="124"/>
      <c r="L37" s="124"/>
      <c r="M37" s="124"/>
      <c r="N37" s="124"/>
      <c r="O37" s="124"/>
      <c r="P37" s="124"/>
    </row>
    <row r="38" spans="2:16">
      <c r="B38" s="124"/>
      <c r="C38" s="124"/>
      <c r="D38" s="124" t="s">
        <v>309</v>
      </c>
      <c r="E38" s="124"/>
      <c r="F38" s="124"/>
      <c r="G38" s="124"/>
      <c r="H38" s="124"/>
      <c r="I38" s="124"/>
      <c r="J38" s="124"/>
      <c r="K38" s="124"/>
      <c r="L38" s="124"/>
      <c r="M38" s="124"/>
      <c r="N38" s="124"/>
      <c r="O38" s="124"/>
      <c r="P38" s="124"/>
    </row>
    <row r="39" spans="2:16">
      <c r="B39" s="124"/>
      <c r="C39" s="124"/>
      <c r="D39" s="124" t="s">
        <v>310</v>
      </c>
      <c r="E39" s="124"/>
      <c r="F39" s="124"/>
      <c r="G39" s="124"/>
      <c r="H39" s="124"/>
      <c r="I39" s="124"/>
      <c r="J39" s="124"/>
      <c r="K39" s="124"/>
      <c r="L39" s="124"/>
      <c r="M39" s="124"/>
      <c r="N39" s="124"/>
      <c r="O39" s="124"/>
      <c r="P39" s="124"/>
    </row>
    <row r="40" spans="2:16">
      <c r="B40" s="124"/>
      <c r="C40" s="124"/>
      <c r="D40" s="124"/>
      <c r="E40" s="124"/>
      <c r="F40" s="124"/>
      <c r="G40" s="124"/>
      <c r="H40" s="124"/>
      <c r="I40" s="124"/>
      <c r="J40" s="124"/>
      <c r="K40" s="124"/>
      <c r="L40" s="124"/>
      <c r="M40" s="124"/>
      <c r="N40" s="124"/>
      <c r="O40" s="124"/>
      <c r="P40" s="124"/>
    </row>
    <row r="41" spans="2:16">
      <c r="B41" s="124"/>
      <c r="C41" s="171" t="s">
        <v>240</v>
      </c>
      <c r="D41" s="124" t="s">
        <v>250</v>
      </c>
      <c r="E41" s="124"/>
      <c r="F41" s="124"/>
      <c r="G41" s="124"/>
      <c r="H41" s="124"/>
      <c r="I41" s="124"/>
      <c r="J41" s="124"/>
      <c r="K41" s="124"/>
      <c r="L41" s="124"/>
      <c r="M41" s="124"/>
      <c r="N41" s="124"/>
      <c r="O41" s="124"/>
      <c r="P41" s="124"/>
    </row>
    <row r="42" spans="2:16">
      <c r="B42" s="124"/>
      <c r="C42" s="124"/>
      <c r="D42" s="124" t="s">
        <v>311</v>
      </c>
      <c r="E42" s="124"/>
      <c r="F42" s="124"/>
      <c r="G42" s="124"/>
      <c r="H42" s="124"/>
      <c r="I42" s="124"/>
      <c r="J42" s="124"/>
      <c r="K42" s="124"/>
      <c r="L42" s="124"/>
      <c r="M42" s="124"/>
      <c r="N42" s="124"/>
      <c r="O42" s="124"/>
      <c r="P42" s="124"/>
    </row>
    <row r="43" spans="2:16">
      <c r="B43" s="124"/>
      <c r="C43" s="124"/>
      <c r="D43" s="124" t="s">
        <v>312</v>
      </c>
      <c r="E43" s="124"/>
      <c r="F43" s="124"/>
      <c r="G43" s="124"/>
      <c r="H43" s="124"/>
      <c r="I43" s="124"/>
      <c r="J43" s="124"/>
      <c r="K43" s="124"/>
      <c r="L43" s="124"/>
      <c r="M43" s="124"/>
      <c r="N43" s="124"/>
      <c r="O43" s="124"/>
      <c r="P43" s="124"/>
    </row>
    <row r="44" spans="2:16">
      <c r="B44" s="124"/>
      <c r="C44" s="174"/>
      <c r="D44" s="174"/>
      <c r="E44" s="124"/>
      <c r="F44" s="124"/>
      <c r="G44" s="124"/>
      <c r="H44" s="124"/>
      <c r="I44" s="124"/>
      <c r="J44" s="124"/>
      <c r="K44" s="124"/>
      <c r="L44" s="124"/>
      <c r="M44" s="124"/>
      <c r="N44" s="124"/>
      <c r="O44" s="124"/>
      <c r="P44" s="124"/>
    </row>
    <row r="45" spans="2:16">
      <c r="B45" s="124"/>
      <c r="C45" s="124"/>
      <c r="D45" s="174"/>
      <c r="E45" s="124"/>
      <c r="F45" s="124"/>
      <c r="G45" s="124"/>
      <c r="H45" s="124"/>
      <c r="I45" s="124"/>
      <c r="J45" s="124"/>
      <c r="K45" s="124"/>
      <c r="L45" s="124"/>
      <c r="M45" s="124"/>
      <c r="N45" s="124"/>
      <c r="O45" s="124"/>
      <c r="P45" s="124"/>
    </row>
    <row r="46" spans="2:16" ht="15" thickBot="1">
      <c r="B46" s="124"/>
      <c r="C46" s="124"/>
      <c r="D46" s="174"/>
      <c r="E46" s="124"/>
      <c r="F46" s="124"/>
      <c r="G46" s="124"/>
      <c r="H46" s="124"/>
      <c r="I46" s="124"/>
      <c r="J46" s="124"/>
      <c r="K46" s="124"/>
      <c r="L46" s="124"/>
      <c r="M46" s="124"/>
      <c r="N46" s="124"/>
      <c r="O46" s="124"/>
      <c r="P46" s="124"/>
    </row>
    <row r="47" spans="2:16" ht="30" customHeight="1" thickBot="1">
      <c r="B47" s="256" t="s">
        <v>209</v>
      </c>
      <c r="C47" s="257"/>
      <c r="D47" s="257"/>
      <c r="E47" s="257"/>
      <c r="F47" s="257"/>
      <c r="G47" s="257"/>
      <c r="H47" s="257"/>
      <c r="I47" s="257"/>
      <c r="J47" s="257"/>
      <c r="K47" s="258"/>
      <c r="L47" s="124"/>
      <c r="M47" s="124"/>
      <c r="N47" s="124"/>
      <c r="O47" s="124"/>
      <c r="P47" s="124"/>
    </row>
    <row r="48" spans="2:16" ht="15" thickBot="1">
      <c r="B48" s="175"/>
      <c r="C48" s="124"/>
      <c r="D48" s="124"/>
      <c r="E48" s="124"/>
      <c r="F48" s="124"/>
      <c r="G48" s="124"/>
      <c r="H48" s="124"/>
      <c r="I48" s="124"/>
      <c r="J48" s="124"/>
      <c r="K48" s="176"/>
      <c r="L48" s="124"/>
      <c r="M48" s="124"/>
      <c r="N48" s="124"/>
      <c r="O48" s="124"/>
      <c r="P48" s="124"/>
    </row>
    <row r="49" spans="2:16" ht="15" thickBot="1">
      <c r="B49" s="175" t="s">
        <v>212</v>
      </c>
      <c r="C49" s="124" t="s">
        <v>313</v>
      </c>
      <c r="D49" s="124"/>
      <c r="E49" s="124"/>
      <c r="F49" s="124"/>
      <c r="G49" s="124"/>
      <c r="H49" s="124"/>
      <c r="I49" s="139"/>
      <c r="J49" s="124" t="s">
        <v>314</v>
      </c>
      <c r="K49" s="176"/>
      <c r="L49" s="124"/>
      <c r="M49" s="124"/>
      <c r="N49" s="124"/>
      <c r="O49" s="124"/>
      <c r="P49" s="124"/>
    </row>
    <row r="50" spans="2:16">
      <c r="B50" s="175" t="s">
        <v>213</v>
      </c>
      <c r="C50" s="124" t="s">
        <v>210</v>
      </c>
      <c r="D50" s="124"/>
      <c r="E50" s="124"/>
      <c r="F50" s="124"/>
      <c r="G50" s="124"/>
      <c r="H50" s="124"/>
      <c r="I50" s="124"/>
      <c r="J50" s="124"/>
      <c r="K50" s="176"/>
      <c r="L50" s="124"/>
      <c r="M50" s="124"/>
      <c r="N50" s="124"/>
      <c r="O50" s="124"/>
      <c r="P50" s="124"/>
    </row>
    <row r="51" spans="2:16">
      <c r="B51" s="175"/>
      <c r="C51" s="124" t="s">
        <v>211</v>
      </c>
      <c r="D51" s="124"/>
      <c r="E51" s="124"/>
      <c r="F51" s="124"/>
      <c r="G51" s="124"/>
      <c r="H51" s="124"/>
      <c r="I51" s="124"/>
      <c r="J51" s="124"/>
      <c r="K51" s="176"/>
      <c r="L51" s="124"/>
      <c r="M51" s="124"/>
      <c r="N51" s="124"/>
      <c r="O51" s="124"/>
      <c r="P51" s="124"/>
    </row>
    <row r="52" spans="2:16">
      <c r="B52" s="175" t="s">
        <v>315</v>
      </c>
      <c r="C52" s="124" t="s">
        <v>316</v>
      </c>
      <c r="D52" s="124"/>
      <c r="E52" s="124"/>
      <c r="F52" s="124"/>
      <c r="G52" s="124"/>
      <c r="H52" s="124"/>
      <c r="I52" s="124"/>
      <c r="J52" s="124"/>
      <c r="K52" s="176"/>
      <c r="L52" s="124"/>
      <c r="M52" s="124"/>
      <c r="N52" s="124"/>
      <c r="O52" s="124"/>
      <c r="P52" s="124"/>
    </row>
    <row r="53" spans="2:16">
      <c r="B53" s="175"/>
      <c r="C53" s="124" t="s">
        <v>317</v>
      </c>
      <c r="D53" s="124"/>
      <c r="E53" s="124"/>
      <c r="F53" s="124"/>
      <c r="G53" s="124"/>
      <c r="H53" s="124"/>
      <c r="I53" s="124"/>
      <c r="J53" s="124"/>
      <c r="K53" s="176"/>
      <c r="L53" s="124"/>
      <c r="M53" s="124"/>
      <c r="N53" s="124"/>
      <c r="O53" s="124"/>
      <c r="P53" s="124"/>
    </row>
    <row r="54" spans="2:16" ht="15" thickBot="1">
      <c r="B54" s="177"/>
      <c r="C54" s="178"/>
      <c r="D54" s="178"/>
      <c r="E54" s="178"/>
      <c r="F54" s="178"/>
      <c r="G54" s="178"/>
      <c r="H54" s="178"/>
      <c r="I54" s="178"/>
      <c r="J54" s="178"/>
      <c r="K54" s="179"/>
      <c r="L54" s="124"/>
      <c r="M54" s="124"/>
      <c r="N54" s="124"/>
      <c r="O54" s="124"/>
      <c r="P54" s="124"/>
    </row>
    <row r="55" spans="2:16">
      <c r="B55" s="124"/>
      <c r="C55" s="124"/>
      <c r="D55" s="124"/>
      <c r="E55" s="124"/>
      <c r="F55" s="124"/>
      <c r="G55" s="124"/>
      <c r="H55" s="124"/>
      <c r="I55" s="124"/>
      <c r="J55" s="124"/>
      <c r="K55" s="124"/>
      <c r="L55" s="124"/>
      <c r="M55" s="124"/>
      <c r="N55" s="124"/>
      <c r="O55" s="124"/>
      <c r="P55" s="124"/>
    </row>
    <row r="56" spans="2:16">
      <c r="B56" s="124"/>
      <c r="C56" s="124"/>
      <c r="D56" s="124"/>
      <c r="E56" s="124"/>
      <c r="F56" s="124"/>
      <c r="G56" s="124"/>
      <c r="H56" s="124"/>
      <c r="I56" s="124"/>
      <c r="J56" s="124"/>
      <c r="K56" s="124"/>
      <c r="L56" s="124"/>
      <c r="M56" s="124"/>
      <c r="N56" s="124"/>
      <c r="O56" s="124"/>
      <c r="P56" s="124"/>
    </row>
    <row r="57" spans="2:16">
      <c r="B57" s="124"/>
      <c r="C57" s="124"/>
      <c r="D57" s="124"/>
      <c r="E57" s="124"/>
      <c r="F57" s="124"/>
      <c r="G57" s="124"/>
      <c r="H57" s="124"/>
      <c r="I57" s="124"/>
      <c r="J57" s="124"/>
      <c r="K57" s="124"/>
      <c r="L57" s="124"/>
      <c r="M57" s="124"/>
      <c r="N57" s="124"/>
      <c r="O57" s="124"/>
      <c r="P57" s="124"/>
    </row>
    <row r="58" spans="2:16">
      <c r="B58" s="124"/>
      <c r="C58" s="124"/>
      <c r="D58" s="124"/>
      <c r="E58" s="124"/>
      <c r="F58" s="124"/>
      <c r="G58" s="124"/>
      <c r="H58" s="124"/>
      <c r="I58" s="124"/>
      <c r="J58" s="124"/>
      <c r="K58" s="124"/>
      <c r="L58" s="124"/>
      <c r="M58" s="124"/>
      <c r="N58" s="124"/>
      <c r="O58" s="124"/>
      <c r="P58" s="124"/>
    </row>
    <row r="59" spans="2:16">
      <c r="B59" s="124"/>
      <c r="C59" s="124"/>
      <c r="D59" s="124"/>
      <c r="E59" s="124"/>
      <c r="F59" s="124"/>
      <c r="G59" s="124"/>
      <c r="H59" s="124"/>
      <c r="I59" s="124"/>
      <c r="J59" s="124"/>
      <c r="K59" s="124"/>
      <c r="L59" s="124"/>
      <c r="M59" s="124"/>
      <c r="N59" s="124"/>
      <c r="O59" s="124"/>
      <c r="P59" s="124"/>
    </row>
    <row r="60" spans="2:16">
      <c r="B60" s="124"/>
      <c r="C60" s="124"/>
      <c r="D60" s="124"/>
      <c r="E60" s="124"/>
      <c r="F60" s="124"/>
      <c r="G60" s="124"/>
      <c r="H60" s="124"/>
      <c r="I60" s="124"/>
      <c r="J60" s="124"/>
      <c r="K60" s="124"/>
      <c r="L60" s="124"/>
      <c r="M60" s="124"/>
      <c r="N60" s="124"/>
      <c r="O60" s="124"/>
      <c r="P60" s="124"/>
    </row>
    <row r="61" spans="2:16">
      <c r="B61" s="124"/>
      <c r="C61" s="124"/>
      <c r="D61" s="124"/>
      <c r="E61" s="124"/>
      <c r="F61" s="124"/>
      <c r="G61" s="124"/>
      <c r="H61" s="124"/>
      <c r="I61" s="124"/>
      <c r="J61" s="124"/>
      <c r="K61" s="124"/>
      <c r="L61" s="124"/>
      <c r="M61" s="124"/>
      <c r="N61" s="124"/>
      <c r="O61" s="124"/>
      <c r="P61" s="124"/>
    </row>
    <row r="62" spans="2:16">
      <c r="B62" s="124"/>
      <c r="C62" s="124"/>
      <c r="D62" s="124"/>
      <c r="E62" s="124"/>
      <c r="F62" s="124"/>
      <c r="G62" s="124"/>
      <c r="H62" s="124"/>
      <c r="I62" s="124"/>
      <c r="J62" s="124"/>
      <c r="K62" s="124"/>
      <c r="L62" s="124"/>
      <c r="M62" s="124"/>
      <c r="N62" s="124"/>
      <c r="O62" s="124"/>
      <c r="P62" s="124"/>
    </row>
    <row r="63" spans="2:16">
      <c r="B63" s="124"/>
      <c r="C63" s="124"/>
      <c r="D63" s="124"/>
      <c r="E63" s="124"/>
      <c r="F63" s="124"/>
      <c r="G63" s="124"/>
      <c r="H63" s="124"/>
      <c r="I63" s="124"/>
      <c r="J63" s="124"/>
      <c r="K63" s="124"/>
      <c r="L63" s="124"/>
      <c r="M63" s="124"/>
      <c r="N63" s="124"/>
      <c r="O63" s="124"/>
      <c r="P63" s="124"/>
    </row>
    <row r="64" spans="2:16">
      <c r="B64" s="124"/>
      <c r="C64" s="124"/>
      <c r="D64" s="124"/>
      <c r="E64" s="124"/>
      <c r="F64" s="124"/>
      <c r="G64" s="124"/>
      <c r="H64" s="124"/>
      <c r="I64" s="124"/>
      <c r="J64" s="124"/>
      <c r="K64" s="124"/>
      <c r="L64" s="124"/>
      <c r="M64" s="124"/>
      <c r="N64" s="124"/>
      <c r="O64" s="124"/>
      <c r="P64" s="124"/>
    </row>
    <row r="65" spans="2:16">
      <c r="B65" s="124"/>
      <c r="C65" s="124"/>
      <c r="D65" s="124"/>
      <c r="E65" s="124"/>
      <c r="F65" s="124"/>
      <c r="G65" s="124"/>
      <c r="H65" s="124"/>
      <c r="I65" s="124"/>
      <c r="J65" s="124"/>
      <c r="K65" s="124"/>
      <c r="L65" s="124"/>
      <c r="M65" s="124"/>
      <c r="N65" s="124"/>
      <c r="O65" s="124"/>
      <c r="P65" s="124"/>
    </row>
    <row r="66" spans="2:16">
      <c r="B66" s="124"/>
      <c r="C66" s="124"/>
      <c r="D66" s="124"/>
      <c r="E66" s="124"/>
      <c r="F66" s="124"/>
      <c r="G66" s="124"/>
      <c r="H66" s="124"/>
      <c r="I66" s="124"/>
      <c r="J66" s="124"/>
      <c r="K66" s="124"/>
      <c r="L66" s="124"/>
      <c r="M66" s="124"/>
      <c r="N66" s="124"/>
      <c r="O66" s="124"/>
      <c r="P66" s="124"/>
    </row>
    <row r="67" spans="2:16">
      <c r="B67" s="124"/>
      <c r="C67" s="124"/>
      <c r="D67" s="124"/>
      <c r="E67" s="124"/>
      <c r="F67" s="124"/>
      <c r="G67" s="124"/>
      <c r="H67" s="124"/>
      <c r="I67" s="124"/>
      <c r="J67" s="124"/>
      <c r="K67" s="124"/>
      <c r="L67" s="124"/>
      <c r="M67" s="124"/>
      <c r="N67" s="124"/>
      <c r="O67" s="124"/>
      <c r="P67" s="124"/>
    </row>
    <row r="68" spans="2:16">
      <c r="B68" s="124"/>
      <c r="C68" s="124"/>
      <c r="D68" s="124"/>
      <c r="E68" s="124"/>
      <c r="F68" s="124"/>
      <c r="G68" s="124"/>
      <c r="H68" s="124"/>
      <c r="I68" s="124"/>
      <c r="J68" s="124"/>
      <c r="K68" s="124"/>
      <c r="L68" s="124"/>
      <c r="M68" s="124"/>
      <c r="N68" s="124"/>
      <c r="O68" s="124"/>
      <c r="P68" s="124"/>
    </row>
    <row r="69" spans="2:16">
      <c r="B69" s="124"/>
      <c r="C69" s="124"/>
      <c r="D69" s="124"/>
      <c r="E69" s="124"/>
      <c r="F69" s="124"/>
      <c r="G69" s="124"/>
      <c r="H69" s="124"/>
      <c r="I69" s="124"/>
      <c r="J69" s="124"/>
      <c r="K69" s="124"/>
      <c r="L69" s="124"/>
      <c r="M69" s="124"/>
      <c r="N69" s="124"/>
      <c r="O69" s="124"/>
      <c r="P69" s="124"/>
    </row>
    <row r="70" spans="2:16">
      <c r="B70" s="124"/>
      <c r="C70" s="124"/>
      <c r="D70" s="124"/>
      <c r="E70" s="124"/>
      <c r="F70" s="124"/>
      <c r="G70" s="124"/>
      <c r="H70" s="124"/>
      <c r="I70" s="124"/>
      <c r="J70" s="124"/>
      <c r="K70" s="124"/>
      <c r="L70" s="124"/>
      <c r="M70" s="124"/>
      <c r="N70" s="124"/>
      <c r="O70" s="124"/>
      <c r="P70" s="124"/>
    </row>
    <row r="71" spans="2:16">
      <c r="B71" s="124"/>
      <c r="C71" s="124"/>
      <c r="D71" s="124"/>
      <c r="E71" s="124"/>
      <c r="F71" s="124"/>
      <c r="G71" s="124"/>
      <c r="H71" s="124"/>
      <c r="I71" s="124"/>
      <c r="J71" s="124"/>
      <c r="K71" s="124"/>
      <c r="L71" s="124"/>
      <c r="M71" s="124"/>
      <c r="N71" s="124"/>
      <c r="O71" s="124"/>
      <c r="P71" s="124"/>
    </row>
    <row r="72" spans="2:16">
      <c r="B72" s="124"/>
      <c r="C72" s="124"/>
      <c r="D72" s="124"/>
      <c r="E72" s="124"/>
      <c r="F72" s="124"/>
      <c r="G72" s="124"/>
      <c r="H72" s="124"/>
      <c r="I72" s="124"/>
      <c r="J72" s="124"/>
      <c r="K72" s="124"/>
      <c r="L72" s="124"/>
      <c r="M72" s="124"/>
      <c r="N72" s="124"/>
      <c r="O72" s="124"/>
      <c r="P72" s="124"/>
    </row>
    <row r="73" spans="2:16">
      <c r="B73" s="124"/>
      <c r="C73" s="124"/>
      <c r="D73" s="124"/>
      <c r="E73" s="124"/>
      <c r="F73" s="124"/>
      <c r="G73" s="124"/>
      <c r="H73" s="124"/>
      <c r="I73" s="124"/>
      <c r="J73" s="124"/>
      <c r="K73" s="124"/>
      <c r="L73" s="124"/>
      <c r="M73" s="124"/>
      <c r="N73" s="124"/>
      <c r="O73" s="124"/>
      <c r="P73" s="124"/>
    </row>
    <row r="74" spans="2:16">
      <c r="B74" s="124"/>
      <c r="C74" s="124"/>
      <c r="D74" s="124"/>
      <c r="E74" s="124"/>
      <c r="F74" s="124"/>
      <c r="G74" s="124"/>
      <c r="H74" s="124"/>
      <c r="I74" s="124"/>
      <c r="J74" s="124"/>
      <c r="K74" s="124"/>
      <c r="L74" s="124"/>
      <c r="M74" s="124"/>
      <c r="N74" s="124"/>
      <c r="O74" s="124"/>
      <c r="P74" s="124"/>
    </row>
    <row r="75" spans="2:16">
      <c r="B75" s="124"/>
      <c r="C75" s="124"/>
      <c r="D75" s="124"/>
      <c r="E75" s="124"/>
      <c r="F75" s="124"/>
      <c r="G75" s="124"/>
      <c r="H75" s="124"/>
      <c r="I75" s="124"/>
      <c r="J75" s="124"/>
      <c r="K75" s="124"/>
      <c r="L75" s="124"/>
      <c r="M75" s="124"/>
      <c r="N75" s="124"/>
      <c r="O75" s="124"/>
      <c r="P75" s="124"/>
    </row>
    <row r="76" spans="2:16">
      <c r="B76" s="124"/>
      <c r="C76" s="124"/>
      <c r="D76" s="124"/>
      <c r="E76" s="124"/>
      <c r="F76" s="124"/>
      <c r="G76" s="124"/>
      <c r="H76" s="124"/>
      <c r="I76" s="124"/>
      <c r="J76" s="124"/>
      <c r="K76" s="124"/>
      <c r="L76" s="124"/>
      <c r="M76" s="124"/>
      <c r="N76" s="124"/>
      <c r="O76" s="124"/>
      <c r="P76" s="124"/>
    </row>
    <row r="77" spans="2:16">
      <c r="B77" s="124"/>
      <c r="C77" s="124"/>
      <c r="D77" s="124"/>
      <c r="E77" s="124"/>
      <c r="F77" s="124"/>
      <c r="G77" s="124"/>
      <c r="H77" s="124"/>
      <c r="I77" s="124"/>
      <c r="J77" s="124"/>
      <c r="K77" s="124"/>
      <c r="L77" s="124"/>
      <c r="M77" s="124"/>
      <c r="N77" s="124"/>
      <c r="O77" s="124"/>
      <c r="P77" s="124"/>
    </row>
    <row r="78" spans="2:16">
      <c r="B78" s="124"/>
      <c r="C78" s="124"/>
      <c r="D78" s="124"/>
      <c r="E78" s="124"/>
      <c r="F78" s="124"/>
      <c r="G78" s="124"/>
      <c r="H78" s="124"/>
      <c r="I78" s="124"/>
      <c r="J78" s="124"/>
      <c r="K78" s="124"/>
      <c r="L78" s="124"/>
      <c r="M78" s="124"/>
      <c r="N78" s="124"/>
      <c r="O78" s="124"/>
      <c r="P78" s="124"/>
    </row>
    <row r="79" spans="2:16">
      <c r="B79" s="124"/>
      <c r="C79" s="124"/>
      <c r="D79" s="124"/>
      <c r="E79" s="124"/>
      <c r="F79" s="124"/>
      <c r="G79" s="124"/>
      <c r="H79" s="124"/>
      <c r="I79" s="124"/>
      <c r="J79" s="124"/>
      <c r="K79" s="124"/>
      <c r="L79" s="124"/>
      <c r="M79" s="124"/>
      <c r="N79" s="124"/>
      <c r="O79" s="124"/>
      <c r="P79" s="124"/>
    </row>
    <row r="80" spans="2:16">
      <c r="B80" s="124"/>
      <c r="C80" s="124"/>
      <c r="D80" s="124"/>
      <c r="E80" s="124"/>
      <c r="F80" s="124"/>
      <c r="G80" s="124"/>
      <c r="H80" s="124"/>
      <c r="I80" s="124"/>
      <c r="J80" s="124"/>
      <c r="K80" s="124"/>
      <c r="L80" s="124"/>
      <c r="M80" s="124"/>
      <c r="N80" s="124"/>
      <c r="O80" s="124"/>
      <c r="P80" s="124"/>
    </row>
    <row r="81" spans="2:16">
      <c r="B81" s="124"/>
      <c r="C81" s="124"/>
      <c r="D81" s="124"/>
      <c r="E81" s="124"/>
      <c r="F81" s="124"/>
      <c r="G81" s="124"/>
      <c r="H81" s="124"/>
      <c r="I81" s="124"/>
      <c r="J81" s="124"/>
      <c r="K81" s="124"/>
      <c r="L81" s="124"/>
      <c r="M81" s="124"/>
      <c r="N81" s="124"/>
      <c r="O81" s="124"/>
      <c r="P81" s="124"/>
    </row>
    <row r="82" spans="2:16">
      <c r="B82" s="124"/>
      <c r="C82" s="124"/>
      <c r="D82" s="124"/>
      <c r="E82" s="124"/>
      <c r="F82" s="124"/>
      <c r="G82" s="124"/>
      <c r="H82" s="124"/>
      <c r="I82" s="124"/>
      <c r="J82" s="124"/>
      <c r="K82" s="124"/>
      <c r="L82" s="124"/>
      <c r="M82" s="124"/>
      <c r="N82" s="124"/>
      <c r="O82" s="124"/>
      <c r="P82" s="124"/>
    </row>
    <row r="83" spans="2:16">
      <c r="B83" s="124"/>
      <c r="C83" s="124"/>
      <c r="D83" s="124"/>
      <c r="E83" s="124"/>
      <c r="F83" s="124"/>
      <c r="G83" s="124"/>
      <c r="H83" s="124"/>
      <c r="I83" s="124"/>
      <c r="J83" s="124"/>
      <c r="K83" s="124"/>
      <c r="L83" s="124"/>
      <c r="M83" s="124"/>
      <c r="N83" s="124"/>
      <c r="O83" s="124"/>
      <c r="P83" s="124"/>
    </row>
    <row r="84" spans="2:16">
      <c r="B84" s="124"/>
      <c r="C84" s="124"/>
      <c r="D84" s="124"/>
      <c r="E84" s="124"/>
      <c r="F84" s="124"/>
      <c r="G84" s="124"/>
      <c r="H84" s="124"/>
      <c r="I84" s="124"/>
      <c r="J84" s="124"/>
      <c r="K84" s="124"/>
      <c r="L84" s="124"/>
      <c r="M84" s="124"/>
      <c r="N84" s="124"/>
      <c r="O84" s="124"/>
      <c r="P84" s="124"/>
    </row>
    <row r="85" spans="2:16">
      <c r="B85" s="124"/>
      <c r="C85" s="124"/>
      <c r="D85" s="124"/>
      <c r="E85" s="124"/>
      <c r="F85" s="124"/>
      <c r="G85" s="124"/>
      <c r="H85" s="124"/>
      <c r="I85" s="124"/>
      <c r="J85" s="124"/>
      <c r="K85" s="124"/>
      <c r="L85" s="124"/>
      <c r="M85" s="124"/>
      <c r="N85" s="124"/>
      <c r="O85" s="124"/>
      <c r="P85" s="124"/>
    </row>
    <row r="86" spans="2:16">
      <c r="B86" s="124"/>
      <c r="C86" s="124"/>
      <c r="D86" s="124"/>
      <c r="E86" s="124"/>
      <c r="F86" s="124"/>
      <c r="G86" s="124"/>
      <c r="H86" s="124"/>
      <c r="I86" s="124"/>
      <c r="J86" s="124"/>
      <c r="K86" s="124"/>
      <c r="L86" s="124"/>
      <c r="M86" s="124"/>
      <c r="N86" s="124"/>
      <c r="O86" s="124"/>
      <c r="P86" s="124"/>
    </row>
    <row r="87" spans="2:16">
      <c r="B87" s="124"/>
      <c r="C87" s="124"/>
      <c r="D87" s="124"/>
      <c r="E87" s="124"/>
      <c r="F87" s="124"/>
      <c r="G87" s="124"/>
      <c r="H87" s="124"/>
      <c r="I87" s="124"/>
      <c r="J87" s="124"/>
      <c r="K87" s="124"/>
      <c r="L87" s="124"/>
      <c r="M87" s="124"/>
      <c r="N87" s="124"/>
      <c r="O87" s="124"/>
      <c r="P87" s="124"/>
    </row>
    <row r="88" spans="2:16">
      <c r="B88" s="124"/>
      <c r="C88" s="124"/>
      <c r="D88" s="124"/>
      <c r="E88" s="124"/>
      <c r="F88" s="124"/>
      <c r="G88" s="124"/>
      <c r="H88" s="124"/>
      <c r="I88" s="124"/>
      <c r="J88" s="124"/>
      <c r="K88" s="124"/>
      <c r="L88" s="124"/>
      <c r="M88" s="124"/>
      <c r="N88" s="124"/>
      <c r="O88" s="124"/>
      <c r="P88" s="124"/>
    </row>
    <row r="89" spans="2:16">
      <c r="B89" s="124"/>
      <c r="C89" s="124"/>
      <c r="D89" s="124"/>
      <c r="E89" s="124"/>
      <c r="F89" s="124"/>
      <c r="G89" s="124"/>
      <c r="H89" s="124"/>
      <c r="I89" s="124"/>
      <c r="J89" s="124"/>
      <c r="K89" s="124"/>
      <c r="L89" s="124"/>
      <c r="M89" s="124"/>
      <c r="N89" s="124"/>
      <c r="O89" s="124"/>
      <c r="P89" s="124"/>
    </row>
    <row r="90" spans="2:16">
      <c r="B90" s="124"/>
      <c r="C90" s="124"/>
      <c r="D90" s="124"/>
      <c r="E90" s="124"/>
      <c r="F90" s="124"/>
      <c r="G90" s="124"/>
      <c r="H90" s="124"/>
      <c r="I90" s="124"/>
      <c r="J90" s="124"/>
      <c r="K90" s="124"/>
      <c r="L90" s="124"/>
      <c r="M90" s="124"/>
      <c r="N90" s="124"/>
      <c r="O90" s="124"/>
      <c r="P90" s="124"/>
    </row>
    <row r="91" spans="2:16">
      <c r="B91" s="124"/>
      <c r="C91" s="124"/>
      <c r="D91" s="124"/>
      <c r="E91" s="124"/>
      <c r="F91" s="124"/>
      <c r="G91" s="124"/>
      <c r="H91" s="124"/>
      <c r="I91" s="124"/>
      <c r="J91" s="124"/>
      <c r="K91" s="124"/>
      <c r="L91" s="124"/>
      <c r="M91" s="124"/>
      <c r="N91" s="124"/>
      <c r="O91" s="124"/>
      <c r="P91" s="124"/>
    </row>
    <row r="92" spans="2:16">
      <c r="B92" s="124"/>
      <c r="C92" s="124"/>
      <c r="D92" s="124"/>
      <c r="E92" s="124"/>
      <c r="F92" s="124"/>
      <c r="G92" s="124"/>
      <c r="H92" s="124"/>
      <c r="I92" s="124"/>
      <c r="J92" s="124"/>
      <c r="K92" s="124"/>
      <c r="L92" s="124"/>
      <c r="M92" s="124"/>
      <c r="N92" s="124"/>
      <c r="O92" s="124"/>
      <c r="P92" s="124"/>
    </row>
    <row r="93" spans="2:16">
      <c r="B93" s="124"/>
      <c r="C93" s="124"/>
      <c r="D93" s="124"/>
      <c r="E93" s="124"/>
      <c r="F93" s="124"/>
      <c r="G93" s="124"/>
      <c r="H93" s="124"/>
      <c r="I93" s="124"/>
      <c r="J93" s="124"/>
      <c r="K93" s="124"/>
      <c r="L93" s="124"/>
      <c r="M93" s="124"/>
      <c r="N93" s="124"/>
      <c r="O93" s="124"/>
      <c r="P93" s="124"/>
    </row>
    <row r="94" spans="2:16">
      <c r="B94" s="124"/>
      <c r="C94" s="124"/>
      <c r="D94" s="124"/>
      <c r="E94" s="124"/>
      <c r="F94" s="124"/>
      <c r="G94" s="124"/>
      <c r="H94" s="124"/>
      <c r="I94" s="124"/>
      <c r="J94" s="124"/>
      <c r="K94" s="124"/>
      <c r="L94" s="124"/>
      <c r="M94" s="124"/>
      <c r="N94" s="124"/>
      <c r="O94" s="124"/>
      <c r="P94" s="124"/>
    </row>
    <row r="95" spans="2:16">
      <c r="B95" s="124"/>
      <c r="C95" s="124"/>
      <c r="D95" s="124"/>
      <c r="E95" s="124"/>
      <c r="F95" s="124"/>
      <c r="G95" s="124"/>
      <c r="H95" s="124"/>
      <c r="I95" s="124"/>
      <c r="J95" s="124"/>
      <c r="K95" s="124"/>
      <c r="L95" s="124"/>
      <c r="M95" s="124"/>
      <c r="N95" s="124"/>
      <c r="O95" s="124"/>
      <c r="P95" s="124"/>
    </row>
    <row r="96" spans="2:16">
      <c r="B96" s="124"/>
      <c r="C96" s="124"/>
      <c r="D96" s="124"/>
      <c r="E96" s="124"/>
      <c r="F96" s="124"/>
      <c r="G96" s="124"/>
      <c r="H96" s="124"/>
      <c r="I96" s="124"/>
      <c r="J96" s="124"/>
      <c r="K96" s="124"/>
      <c r="L96" s="124"/>
      <c r="M96" s="124"/>
      <c r="N96" s="124"/>
      <c r="O96" s="124"/>
      <c r="P96" s="124"/>
    </row>
    <row r="97" spans="2:16">
      <c r="B97" s="124"/>
      <c r="C97" s="124"/>
      <c r="D97" s="124"/>
      <c r="E97" s="124"/>
      <c r="F97" s="124"/>
      <c r="G97" s="124"/>
      <c r="H97" s="124"/>
      <c r="I97" s="124"/>
      <c r="J97" s="124"/>
      <c r="K97" s="124"/>
      <c r="L97" s="124"/>
      <c r="M97" s="124"/>
      <c r="N97" s="124"/>
      <c r="O97" s="124"/>
      <c r="P97" s="124"/>
    </row>
    <row r="98" spans="2:16">
      <c r="B98" s="124"/>
      <c r="C98" s="124"/>
      <c r="D98" s="124"/>
      <c r="E98" s="124"/>
      <c r="F98" s="124"/>
      <c r="G98" s="124"/>
      <c r="H98" s="124"/>
      <c r="I98" s="124"/>
      <c r="J98" s="124"/>
      <c r="K98" s="124"/>
      <c r="L98" s="124"/>
      <c r="M98" s="124"/>
      <c r="N98" s="124"/>
      <c r="O98" s="124"/>
      <c r="P98" s="124"/>
    </row>
    <row r="99" spans="2:16">
      <c r="B99" s="124"/>
      <c r="C99" s="124"/>
      <c r="D99" s="124"/>
      <c r="E99" s="124"/>
      <c r="F99" s="124"/>
      <c r="G99" s="124"/>
      <c r="H99" s="124"/>
      <c r="I99" s="124"/>
      <c r="J99" s="124"/>
      <c r="K99" s="124"/>
      <c r="L99" s="124"/>
      <c r="M99" s="124"/>
      <c r="N99" s="124"/>
      <c r="O99" s="124"/>
      <c r="P99" s="124"/>
    </row>
    <row r="100" spans="2:16">
      <c r="B100" s="124"/>
      <c r="C100" s="124"/>
      <c r="D100" s="124"/>
      <c r="E100" s="124"/>
      <c r="F100" s="124"/>
      <c r="G100" s="124"/>
      <c r="H100" s="124"/>
      <c r="I100" s="124"/>
      <c r="J100" s="124"/>
      <c r="K100" s="124"/>
      <c r="L100" s="124"/>
      <c r="M100" s="124"/>
      <c r="N100" s="124"/>
      <c r="O100" s="124"/>
      <c r="P100" s="124"/>
    </row>
    <row r="101" spans="2:16">
      <c r="B101" s="124"/>
      <c r="C101" s="124"/>
      <c r="D101" s="124"/>
      <c r="E101" s="124"/>
      <c r="F101" s="124"/>
      <c r="G101" s="124"/>
      <c r="H101" s="124"/>
      <c r="I101" s="124"/>
      <c r="J101" s="124"/>
      <c r="K101" s="124"/>
      <c r="L101" s="124"/>
      <c r="M101" s="124"/>
      <c r="N101" s="124"/>
      <c r="O101" s="124"/>
      <c r="P101" s="124"/>
    </row>
    <row r="102" spans="2:16">
      <c r="B102" s="124"/>
      <c r="C102" s="124"/>
      <c r="D102" s="124"/>
      <c r="E102" s="124"/>
      <c r="F102" s="124"/>
      <c r="G102" s="124"/>
      <c r="H102" s="124"/>
      <c r="I102" s="124"/>
      <c r="J102" s="124"/>
      <c r="K102" s="124"/>
      <c r="L102" s="124"/>
      <c r="M102" s="124"/>
      <c r="N102" s="124"/>
      <c r="O102" s="124"/>
      <c r="P102" s="124"/>
    </row>
    <row r="103" spans="2:16">
      <c r="B103" s="124"/>
      <c r="C103" s="124"/>
      <c r="D103" s="124"/>
      <c r="E103" s="124"/>
      <c r="F103" s="124"/>
      <c r="G103" s="124"/>
      <c r="H103" s="124"/>
      <c r="I103" s="124"/>
      <c r="J103" s="124"/>
      <c r="K103" s="124"/>
      <c r="L103" s="124"/>
      <c r="M103" s="124"/>
      <c r="N103" s="124"/>
      <c r="O103" s="124"/>
      <c r="P103" s="124"/>
    </row>
    <row r="104" spans="2:16">
      <c r="B104" s="124"/>
      <c r="C104" s="124"/>
      <c r="D104" s="124"/>
      <c r="E104" s="124"/>
      <c r="F104" s="124"/>
      <c r="G104" s="124"/>
      <c r="H104" s="124"/>
      <c r="I104" s="124"/>
      <c r="J104" s="124"/>
      <c r="K104" s="124"/>
      <c r="L104" s="124"/>
      <c r="M104" s="124"/>
      <c r="N104" s="124"/>
      <c r="O104" s="124"/>
      <c r="P104" s="124"/>
    </row>
    <row r="105" spans="2:16">
      <c r="B105" s="124"/>
      <c r="C105" s="124"/>
      <c r="D105" s="124"/>
      <c r="E105" s="124"/>
      <c r="F105" s="124"/>
      <c r="G105" s="124"/>
      <c r="H105" s="124"/>
      <c r="I105" s="124"/>
      <c r="J105" s="124"/>
      <c r="K105" s="124"/>
      <c r="L105" s="124"/>
      <c r="M105" s="124"/>
      <c r="N105" s="124"/>
      <c r="O105" s="124"/>
      <c r="P105" s="124"/>
    </row>
    <row r="106" spans="2:16">
      <c r="B106" s="124"/>
      <c r="C106" s="124"/>
      <c r="D106" s="124"/>
      <c r="E106" s="124"/>
      <c r="F106" s="124"/>
      <c r="G106" s="124"/>
      <c r="H106" s="124"/>
      <c r="I106" s="124"/>
      <c r="J106" s="124"/>
      <c r="K106" s="124"/>
      <c r="L106" s="124"/>
      <c r="M106" s="124"/>
      <c r="N106" s="124"/>
      <c r="O106" s="124"/>
      <c r="P106" s="124"/>
    </row>
  </sheetData>
  <mergeCells count="7">
    <mergeCell ref="B47:K47"/>
    <mergeCell ref="C8:D8"/>
    <mergeCell ref="B2:K2"/>
    <mergeCell ref="J6:L6"/>
    <mergeCell ref="C15:D15"/>
    <mergeCell ref="C23:D23"/>
    <mergeCell ref="C31:D31"/>
  </mergeCells>
  <phoneticPr fontId="2"/>
  <pageMargins left="0.25" right="0.25" top="0.75" bottom="0.75" header="0.3" footer="0.3"/>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41"/>
  <sheetViews>
    <sheetView workbookViewId="0">
      <selection activeCell="A2" sqref="A2:K37"/>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265" t="s">
        <v>249</v>
      </c>
      <c r="C3" s="266"/>
      <c r="D3" s="266"/>
      <c r="E3" s="266"/>
      <c r="F3" s="266"/>
      <c r="G3" s="266"/>
      <c r="H3" s="266"/>
      <c r="I3" s="267"/>
      <c r="J3" s="267"/>
      <c r="K3" s="268"/>
    </row>
    <row r="4" spans="1:27" ht="9.75" customHeight="1" thickBot="1"/>
    <row r="5" spans="1:27" ht="15" thickBot="1">
      <c r="A5" s="140"/>
      <c r="B5" s="1" t="s">
        <v>267</v>
      </c>
      <c r="C5" s="262"/>
      <c r="D5" s="263"/>
      <c r="E5" s="263"/>
      <c r="F5" s="263"/>
      <c r="G5" s="263"/>
      <c r="H5" s="264"/>
      <c r="M5" s="275" t="s">
        <v>290</v>
      </c>
      <c r="N5" s="276"/>
      <c r="O5" s="276"/>
      <c r="P5" s="276"/>
      <c r="Q5" s="276"/>
      <c r="R5" s="276"/>
      <c r="S5" s="276"/>
      <c r="T5" s="276"/>
      <c r="U5" s="276"/>
      <c r="V5" s="276"/>
      <c r="W5" s="276"/>
      <c r="X5" s="276"/>
      <c r="Y5" s="276"/>
      <c r="Z5" s="276"/>
      <c r="AA5" s="277"/>
    </row>
    <row r="6" spans="1:27" ht="9" customHeight="1" thickBot="1">
      <c r="B6" s="1"/>
      <c r="M6" s="144"/>
      <c r="N6" s="144"/>
      <c r="O6" s="144"/>
      <c r="P6" s="144"/>
      <c r="Q6" s="144"/>
      <c r="R6" s="144"/>
      <c r="S6" s="144"/>
      <c r="T6" s="144"/>
      <c r="U6" s="144"/>
      <c r="V6" s="144"/>
      <c r="W6" s="144"/>
      <c r="X6" s="144"/>
      <c r="Y6" s="144"/>
      <c r="Z6" s="144"/>
      <c r="AA6" s="144"/>
    </row>
    <row r="7" spans="1:27" ht="15.75" thickTop="1" thickBot="1">
      <c r="B7" s="1" t="s">
        <v>214</v>
      </c>
      <c r="C7" s="89"/>
      <c r="D7" s="2" t="s">
        <v>215</v>
      </c>
      <c r="E7" s="89"/>
      <c r="M7" s="289" t="s">
        <v>285</v>
      </c>
      <c r="N7" s="290"/>
      <c r="O7" s="290"/>
      <c r="P7" s="290"/>
      <c r="Q7" s="290"/>
      <c r="R7" s="290"/>
      <c r="S7" s="290"/>
      <c r="T7" s="290"/>
      <c r="U7" s="290"/>
      <c r="V7" s="290"/>
      <c r="W7" s="290"/>
      <c r="X7" s="290"/>
      <c r="Y7" s="290"/>
      <c r="Z7" s="290"/>
      <c r="AA7" s="291"/>
    </row>
    <row r="8" spans="1:27" ht="9" customHeight="1" thickBot="1">
      <c r="B8" s="1"/>
      <c r="M8" s="292"/>
      <c r="N8" s="293"/>
      <c r="O8" s="293"/>
      <c r="P8" s="293"/>
      <c r="Q8" s="293"/>
      <c r="R8" s="293"/>
      <c r="S8" s="293"/>
      <c r="T8" s="293"/>
      <c r="U8" s="293"/>
      <c r="V8" s="293"/>
      <c r="W8" s="293"/>
      <c r="X8" s="293"/>
      <c r="Y8" s="293"/>
      <c r="Z8" s="293"/>
      <c r="AA8" s="294"/>
    </row>
    <row r="9" spans="1:27" ht="15" thickBot="1">
      <c r="B9" s="1" t="s">
        <v>216</v>
      </c>
      <c r="C9" s="262"/>
      <c r="D9" s="263"/>
      <c r="E9" s="263"/>
      <c r="F9" s="263"/>
      <c r="G9" s="263"/>
      <c r="H9" s="264"/>
      <c r="M9" s="295"/>
      <c r="N9" s="296"/>
      <c r="O9" s="296"/>
      <c r="P9" s="296"/>
      <c r="Q9" s="296"/>
      <c r="R9" s="296"/>
      <c r="S9" s="296"/>
      <c r="T9" s="296"/>
      <c r="U9" s="296"/>
      <c r="V9" s="296"/>
      <c r="W9" s="296"/>
      <c r="X9" s="296"/>
      <c r="Y9" s="296"/>
      <c r="Z9" s="296"/>
      <c r="AA9" s="297"/>
    </row>
    <row r="10" spans="1:27" ht="9" customHeight="1" thickBot="1">
      <c r="B10" s="1"/>
      <c r="M10" s="143"/>
      <c r="N10" s="143"/>
      <c r="O10" s="143"/>
      <c r="P10" s="143"/>
      <c r="Q10" s="143"/>
      <c r="R10" s="143"/>
      <c r="S10" s="143"/>
      <c r="T10" s="143"/>
      <c r="U10" s="143"/>
      <c r="V10" s="143"/>
      <c r="W10" s="143"/>
      <c r="X10" s="143"/>
      <c r="Y10" s="143"/>
      <c r="Z10" s="143"/>
      <c r="AA10" s="143"/>
    </row>
    <row r="11" spans="1:27" ht="12.75" customHeight="1" thickTop="1" thickBot="1">
      <c r="B11" s="14" t="s">
        <v>217</v>
      </c>
      <c r="C11" s="310"/>
      <c r="D11" s="311"/>
      <c r="E11" s="311"/>
      <c r="F11" s="311"/>
      <c r="G11" s="311"/>
      <c r="H11" s="312"/>
      <c r="M11" s="289" t="s">
        <v>284</v>
      </c>
      <c r="N11" s="290"/>
      <c r="O11" s="290"/>
      <c r="P11" s="290"/>
      <c r="Q11" s="290"/>
      <c r="R11" s="290"/>
      <c r="S11" s="290"/>
      <c r="T11" s="290"/>
      <c r="U11" s="290"/>
      <c r="V11" s="290"/>
      <c r="W11" s="290"/>
      <c r="X11" s="290"/>
      <c r="Y11" s="290"/>
      <c r="Z11" s="290"/>
      <c r="AA11" s="291"/>
    </row>
    <row r="12" spans="1:27" ht="12" customHeight="1" thickBot="1">
      <c r="B12" s="1"/>
      <c r="M12" s="292"/>
      <c r="N12" s="293"/>
      <c r="O12" s="293"/>
      <c r="P12" s="293"/>
      <c r="Q12" s="293"/>
      <c r="R12" s="293"/>
      <c r="S12" s="293"/>
      <c r="T12" s="293"/>
      <c r="U12" s="293"/>
      <c r="V12" s="293"/>
      <c r="W12" s="293"/>
      <c r="X12" s="293"/>
      <c r="Y12" s="293"/>
      <c r="Z12" s="293"/>
      <c r="AA12" s="294"/>
    </row>
    <row r="13" spans="1:27" ht="17.25" customHeight="1" thickBot="1">
      <c r="B13" s="1" t="s">
        <v>329</v>
      </c>
      <c r="C13" s="262"/>
      <c r="D13" s="263"/>
      <c r="E13" s="263"/>
      <c r="F13" s="263"/>
      <c r="G13" s="263"/>
      <c r="H13" s="264"/>
      <c r="M13" s="295"/>
      <c r="N13" s="296"/>
      <c r="O13" s="296"/>
      <c r="P13" s="296"/>
      <c r="Q13" s="296"/>
      <c r="R13" s="296"/>
      <c r="S13" s="296"/>
      <c r="T13" s="296"/>
      <c r="U13" s="296"/>
      <c r="V13" s="296"/>
      <c r="W13" s="296"/>
      <c r="X13" s="296"/>
      <c r="Y13" s="296"/>
      <c r="Z13" s="296"/>
      <c r="AA13" s="297"/>
    </row>
    <row r="14" spans="1:27" ht="9.75" customHeight="1" thickBot="1">
      <c r="B14" s="1"/>
      <c r="M14" s="293"/>
      <c r="N14" s="293"/>
      <c r="O14" s="293"/>
      <c r="P14" s="293"/>
      <c r="Q14" s="293"/>
      <c r="R14" s="293"/>
      <c r="S14" s="293"/>
      <c r="T14" s="293"/>
      <c r="U14" s="293"/>
      <c r="V14" s="293"/>
      <c r="W14" s="293"/>
      <c r="X14" s="293"/>
      <c r="Y14" s="293"/>
      <c r="Z14" s="293"/>
      <c r="AA14" s="293"/>
    </row>
    <row r="15" spans="1:27" ht="13.9" customHeight="1" thickTop="1" thickBot="1">
      <c r="B15" s="1" t="s">
        <v>218</v>
      </c>
      <c r="C15" s="262"/>
      <c r="D15" s="263"/>
      <c r="E15" s="263"/>
      <c r="F15" s="263"/>
      <c r="G15" s="263"/>
      <c r="H15" s="264"/>
      <c r="M15" s="307" t="s">
        <v>286</v>
      </c>
      <c r="N15" s="308"/>
      <c r="O15" s="308"/>
      <c r="P15" s="308"/>
      <c r="Q15" s="308"/>
      <c r="R15" s="308"/>
      <c r="S15" s="308"/>
      <c r="T15" s="308"/>
      <c r="U15" s="308"/>
      <c r="V15" s="308"/>
      <c r="W15" s="308"/>
      <c r="X15" s="308"/>
      <c r="Y15" s="308"/>
      <c r="Z15" s="308"/>
      <c r="AA15" s="309"/>
    </row>
    <row r="16" spans="1:27" ht="8.25" customHeight="1" thickBot="1">
      <c r="B16" s="1"/>
      <c r="M16" s="144"/>
      <c r="N16" s="144"/>
      <c r="O16" s="144"/>
      <c r="P16" s="144"/>
      <c r="Q16" s="144"/>
      <c r="R16" s="144"/>
      <c r="S16" s="144"/>
      <c r="T16" s="144"/>
      <c r="U16" s="144"/>
      <c r="V16" s="144"/>
      <c r="W16" s="144"/>
      <c r="X16" s="144"/>
      <c r="Y16" s="144"/>
      <c r="Z16" s="144"/>
      <c r="AA16" s="144"/>
    </row>
    <row r="17" spans="1:27" ht="15.75" thickTop="1" thickBot="1">
      <c r="B17" s="1" t="s">
        <v>220</v>
      </c>
      <c r="C17" s="269"/>
      <c r="D17" s="278"/>
      <c r="E17" s="278"/>
      <c r="F17" s="278"/>
      <c r="G17" s="278"/>
      <c r="H17" s="279"/>
      <c r="M17" s="289" t="s">
        <v>272</v>
      </c>
      <c r="N17" s="290"/>
      <c r="O17" s="290"/>
      <c r="P17" s="290"/>
      <c r="Q17" s="290"/>
      <c r="R17" s="290"/>
      <c r="S17" s="290"/>
      <c r="T17" s="290"/>
      <c r="U17" s="290"/>
      <c r="V17" s="290"/>
      <c r="W17" s="290"/>
      <c r="X17" s="290"/>
      <c r="Y17" s="290"/>
      <c r="Z17" s="290"/>
      <c r="AA17" s="291"/>
    </row>
    <row r="18" spans="1:27" ht="8.25" customHeight="1" thickBot="1">
      <c r="B18" s="1"/>
      <c r="M18" s="292"/>
      <c r="N18" s="293"/>
      <c r="O18" s="293"/>
      <c r="P18" s="293"/>
      <c r="Q18" s="293"/>
      <c r="R18" s="293"/>
      <c r="S18" s="293"/>
      <c r="T18" s="293"/>
      <c r="U18" s="293"/>
      <c r="V18" s="293"/>
      <c r="W18" s="293"/>
      <c r="X18" s="293"/>
      <c r="Y18" s="293"/>
      <c r="Z18" s="293"/>
      <c r="AA18" s="294"/>
    </row>
    <row r="19" spans="1:27" ht="15" thickBot="1">
      <c r="A19" s="140"/>
      <c r="B19" s="1" t="s">
        <v>271</v>
      </c>
      <c r="C19" s="269"/>
      <c r="D19" s="278"/>
      <c r="E19" s="278"/>
      <c r="F19" s="278"/>
      <c r="G19" s="278"/>
      <c r="H19" s="279"/>
      <c r="M19" s="295"/>
      <c r="N19" s="296"/>
      <c r="O19" s="296"/>
      <c r="P19" s="296"/>
      <c r="Q19" s="296"/>
      <c r="R19" s="296"/>
      <c r="S19" s="296"/>
      <c r="T19" s="296"/>
      <c r="U19" s="296"/>
      <c r="V19" s="296"/>
      <c r="W19" s="296"/>
      <c r="X19" s="296"/>
      <c r="Y19" s="296"/>
      <c r="Z19" s="296"/>
      <c r="AA19" s="297"/>
    </row>
    <row r="20" spans="1:27" ht="8.25" customHeight="1" thickBot="1">
      <c r="B20" s="1"/>
      <c r="M20" s="144"/>
      <c r="N20" s="144"/>
      <c r="O20" s="144"/>
      <c r="P20" s="144"/>
      <c r="Q20" s="144"/>
      <c r="R20" s="144"/>
      <c r="S20" s="144"/>
      <c r="T20" s="144"/>
      <c r="U20" s="144"/>
      <c r="V20" s="144"/>
      <c r="W20" s="144"/>
      <c r="X20" s="144"/>
      <c r="Y20" s="144"/>
      <c r="Z20" s="144"/>
      <c r="AA20" s="144"/>
    </row>
    <row r="21" spans="1:27" ht="15" customHeight="1" thickTop="1" thickBot="1">
      <c r="B21" s="1" t="s">
        <v>222</v>
      </c>
      <c r="C21" s="89"/>
      <c r="D21" s="2" t="s">
        <v>19</v>
      </c>
      <c r="E21" s="89"/>
      <c r="M21" s="298" t="s">
        <v>362</v>
      </c>
      <c r="N21" s="299"/>
      <c r="O21" s="299"/>
      <c r="P21" s="299"/>
      <c r="Q21" s="299"/>
      <c r="R21" s="299"/>
      <c r="S21" s="299"/>
      <c r="T21" s="299"/>
      <c r="U21" s="299"/>
      <c r="V21" s="299"/>
      <c r="W21" s="299"/>
      <c r="X21" s="299"/>
      <c r="Y21" s="299"/>
      <c r="Z21" s="299"/>
      <c r="AA21" s="300"/>
    </row>
    <row r="22" spans="1:27" ht="14.25" customHeight="1">
      <c r="B22" s="1"/>
      <c r="M22" s="301"/>
      <c r="N22" s="302"/>
      <c r="O22" s="302"/>
      <c r="P22" s="302"/>
      <c r="Q22" s="302"/>
      <c r="R22" s="302"/>
      <c r="S22" s="302"/>
      <c r="T22" s="302"/>
      <c r="U22" s="302"/>
      <c r="V22" s="302"/>
      <c r="W22" s="302"/>
      <c r="X22" s="302"/>
      <c r="Y22" s="302"/>
      <c r="Z22" s="302"/>
      <c r="AA22" s="303"/>
    </row>
    <row r="23" spans="1:27" ht="14.25" customHeight="1" thickBot="1">
      <c r="M23" s="304"/>
      <c r="N23" s="305"/>
      <c r="O23" s="305"/>
      <c r="P23" s="305"/>
      <c r="Q23" s="305"/>
      <c r="R23" s="305"/>
      <c r="S23" s="305"/>
      <c r="T23" s="305"/>
      <c r="U23" s="305"/>
      <c r="V23" s="305"/>
      <c r="W23" s="305"/>
      <c r="X23" s="305"/>
      <c r="Y23" s="305"/>
      <c r="Z23" s="305"/>
      <c r="AA23" s="306"/>
    </row>
    <row r="24" spans="1:27" ht="24" customHeight="1" thickTop="1" thickBot="1">
      <c r="B24" s="265" t="s">
        <v>223</v>
      </c>
      <c r="C24" s="266"/>
      <c r="D24" s="266"/>
      <c r="E24" s="266"/>
      <c r="F24" s="266"/>
      <c r="G24" s="266"/>
      <c r="H24" s="266"/>
      <c r="I24" s="267"/>
      <c r="J24" s="267"/>
      <c r="K24" s="268"/>
      <c r="M24" s="144"/>
      <c r="N24" s="144"/>
      <c r="O24" s="144"/>
      <c r="P24" s="144"/>
      <c r="Q24" s="144"/>
      <c r="R24" s="144"/>
      <c r="S24" s="144"/>
      <c r="T24" s="144"/>
      <c r="U24" s="144"/>
      <c r="V24" s="144"/>
      <c r="W24" s="144"/>
      <c r="X24" s="144"/>
      <c r="Y24" s="144"/>
      <c r="Z24" s="144"/>
      <c r="AA24" s="144"/>
    </row>
    <row r="25" spans="1:27" ht="8.25" customHeight="1" thickBot="1">
      <c r="M25" s="144"/>
      <c r="N25" s="144"/>
      <c r="O25" s="144"/>
      <c r="P25" s="144"/>
      <c r="Q25" s="144"/>
      <c r="R25" s="144"/>
      <c r="S25" s="144"/>
      <c r="T25" s="144"/>
      <c r="U25" s="144"/>
      <c r="V25" s="144"/>
      <c r="W25" s="144"/>
      <c r="X25" s="144"/>
      <c r="Y25" s="144"/>
      <c r="Z25" s="144"/>
      <c r="AA25" s="144"/>
    </row>
    <row r="26" spans="1:27" ht="14.65" customHeight="1" thickTop="1" thickBot="1">
      <c r="B26" s="1" t="s">
        <v>224</v>
      </c>
      <c r="C26" s="262"/>
      <c r="D26" s="272"/>
      <c r="E26" s="273"/>
      <c r="G26" s="274" t="s">
        <v>232</v>
      </c>
      <c r="H26" s="274"/>
      <c r="I26" s="117"/>
      <c r="J26" s="94"/>
      <c r="M26" s="280" t="s">
        <v>361</v>
      </c>
      <c r="N26" s="281"/>
      <c r="O26" s="281"/>
      <c r="P26" s="281"/>
      <c r="Q26" s="281"/>
      <c r="R26" s="281"/>
      <c r="S26" s="281"/>
      <c r="T26" s="281"/>
      <c r="U26" s="281"/>
      <c r="V26" s="281"/>
      <c r="W26" s="281"/>
      <c r="X26" s="281"/>
      <c r="Y26" s="281"/>
      <c r="Z26" s="281"/>
      <c r="AA26" s="282"/>
    </row>
    <row r="27" spans="1:27" ht="11.25" customHeight="1" thickBot="1">
      <c r="B27" s="1"/>
      <c r="M27" s="283"/>
      <c r="N27" s="284"/>
      <c r="O27" s="284"/>
      <c r="P27" s="284"/>
      <c r="Q27" s="284"/>
      <c r="R27" s="284"/>
      <c r="S27" s="284"/>
      <c r="T27" s="284"/>
      <c r="U27" s="284"/>
      <c r="V27" s="284"/>
      <c r="W27" s="284"/>
      <c r="X27" s="284"/>
      <c r="Y27" s="284"/>
      <c r="Z27" s="284"/>
      <c r="AA27" s="285"/>
    </row>
    <row r="28" spans="1:27" ht="15" thickBot="1">
      <c r="B28" s="1" t="s">
        <v>262</v>
      </c>
      <c r="C28" s="262"/>
      <c r="D28" s="272"/>
      <c r="E28" s="273"/>
      <c r="G28" s="274" t="s">
        <v>233</v>
      </c>
      <c r="H28" s="274"/>
      <c r="I28" s="117"/>
      <c r="M28" s="283"/>
      <c r="N28" s="284"/>
      <c r="O28" s="284"/>
      <c r="P28" s="284"/>
      <c r="Q28" s="284"/>
      <c r="R28" s="284"/>
      <c r="S28" s="284"/>
      <c r="T28" s="284"/>
      <c r="U28" s="284"/>
      <c r="V28" s="284"/>
      <c r="W28" s="284"/>
      <c r="X28" s="284"/>
      <c r="Y28" s="284"/>
      <c r="Z28" s="284"/>
      <c r="AA28" s="285"/>
    </row>
    <row r="29" spans="1:27" ht="7.5" customHeight="1" thickBot="1">
      <c r="B29" s="1"/>
      <c r="M29" s="283"/>
      <c r="N29" s="284"/>
      <c r="O29" s="284"/>
      <c r="P29" s="284"/>
      <c r="Q29" s="284"/>
      <c r="R29" s="284"/>
      <c r="S29" s="284"/>
      <c r="T29" s="284"/>
      <c r="U29" s="284"/>
      <c r="V29" s="284"/>
      <c r="W29" s="284"/>
      <c r="X29" s="284"/>
      <c r="Y29" s="284"/>
      <c r="Z29" s="284"/>
      <c r="AA29" s="285"/>
    </row>
    <row r="30" spans="1:27" ht="15" thickBot="1">
      <c r="B30" s="1" t="s">
        <v>225</v>
      </c>
      <c r="C30" s="262"/>
      <c r="D30" s="272"/>
      <c r="E30" s="273"/>
      <c r="M30" s="286"/>
      <c r="N30" s="287"/>
      <c r="O30" s="287"/>
      <c r="P30" s="287"/>
      <c r="Q30" s="287"/>
      <c r="R30" s="287"/>
      <c r="S30" s="287"/>
      <c r="T30" s="287"/>
      <c r="U30" s="287"/>
      <c r="V30" s="287"/>
      <c r="W30" s="287"/>
      <c r="X30" s="287"/>
      <c r="Y30" s="287"/>
      <c r="Z30" s="287"/>
      <c r="AA30" s="288"/>
    </row>
    <row r="31" spans="1:27" ht="7.5" customHeight="1" thickBot="1">
      <c r="B31" s="1"/>
      <c r="M31" s="165"/>
      <c r="N31" s="165"/>
      <c r="O31" s="165"/>
      <c r="P31" s="165"/>
      <c r="Q31" s="165"/>
      <c r="R31" s="165"/>
      <c r="S31" s="165"/>
      <c r="T31" s="165"/>
      <c r="U31" s="165"/>
      <c r="V31" s="165"/>
      <c r="W31" s="165"/>
      <c r="X31" s="165"/>
      <c r="Y31" s="165"/>
      <c r="Z31" s="165"/>
      <c r="AA31" s="165"/>
    </row>
    <row r="32" spans="1:27" ht="15" thickBot="1">
      <c r="B32" s="1" t="s">
        <v>226</v>
      </c>
      <c r="C32" s="262"/>
      <c r="D32" s="263"/>
      <c r="E32" s="264"/>
      <c r="M32" s="165"/>
      <c r="N32" s="165"/>
      <c r="O32" s="165"/>
      <c r="P32" s="165"/>
      <c r="Q32" s="165"/>
      <c r="R32" s="165"/>
      <c r="S32" s="165"/>
      <c r="T32" s="165"/>
      <c r="U32" s="165"/>
      <c r="V32" s="165"/>
      <c r="W32" s="165"/>
      <c r="X32" s="165"/>
      <c r="Y32" s="165"/>
      <c r="Z32" s="165"/>
      <c r="AA32" s="165"/>
    </row>
    <row r="33" spans="2:27" ht="12" customHeight="1" thickBot="1">
      <c r="B33" s="1"/>
      <c r="M33" s="165"/>
      <c r="N33" s="165"/>
      <c r="O33" s="165"/>
      <c r="P33" s="165"/>
      <c r="Q33" s="165"/>
      <c r="R33" s="165"/>
      <c r="S33" s="165"/>
      <c r="T33" s="165"/>
      <c r="U33" s="165"/>
      <c r="V33" s="165"/>
      <c r="W33" s="165"/>
      <c r="X33" s="165"/>
      <c r="Y33" s="165"/>
      <c r="Z33" s="165"/>
      <c r="AA33" s="165"/>
    </row>
    <row r="34" spans="2:27" ht="15" thickBot="1">
      <c r="B34" s="1" t="s">
        <v>227</v>
      </c>
      <c r="C34" s="269"/>
      <c r="D34" s="270"/>
      <c r="E34" s="271"/>
      <c r="M34" s="165"/>
      <c r="N34" s="165"/>
      <c r="O34" s="165"/>
      <c r="P34" s="165"/>
      <c r="Q34" s="165"/>
      <c r="R34" s="165"/>
      <c r="S34" s="165"/>
      <c r="T34" s="165"/>
      <c r="U34" s="165"/>
      <c r="V34" s="165"/>
      <c r="W34" s="165"/>
      <c r="X34" s="165"/>
      <c r="Y34" s="165"/>
      <c r="Z34" s="165"/>
      <c r="AA34" s="165"/>
    </row>
    <row r="35" spans="2:27" ht="12.75" customHeight="1"/>
    <row r="36" spans="2:27" ht="17.25" customHeight="1" thickBot="1">
      <c r="C36" s="261"/>
      <c r="D36" s="261"/>
      <c r="E36" s="261"/>
      <c r="F36" s="261"/>
      <c r="G36" s="261"/>
      <c r="H36" s="261"/>
      <c r="I36" s="261"/>
    </row>
    <row r="37" spans="2:27" ht="15" thickBot="1">
      <c r="B37" s="138"/>
      <c r="C37" s="139"/>
      <c r="D37" s="140" t="s">
        <v>263</v>
      </c>
      <c r="E37" s="140"/>
      <c r="F37" s="140"/>
      <c r="G37" s="140"/>
    </row>
    <row r="39" spans="2:27">
      <c r="M39" s="143"/>
      <c r="N39" s="143"/>
      <c r="O39" s="143"/>
      <c r="P39" s="143"/>
      <c r="Q39" s="143"/>
      <c r="R39" s="143"/>
      <c r="S39" s="143"/>
      <c r="T39" s="143"/>
      <c r="U39" s="143"/>
      <c r="V39" s="143"/>
      <c r="W39" s="143"/>
      <c r="X39" s="143"/>
      <c r="Y39" s="143"/>
      <c r="Z39" s="143"/>
      <c r="AA39" s="143"/>
    </row>
    <row r="40" spans="2:27">
      <c r="M40" s="143"/>
      <c r="N40" s="143"/>
      <c r="O40" s="143"/>
      <c r="P40" s="143"/>
      <c r="Q40" s="143"/>
      <c r="R40" s="143"/>
      <c r="S40" s="143"/>
      <c r="T40" s="143"/>
      <c r="U40" s="143"/>
      <c r="V40" s="143"/>
      <c r="W40" s="143"/>
      <c r="X40" s="143"/>
      <c r="Y40" s="143"/>
      <c r="Z40" s="143"/>
      <c r="AA40" s="143"/>
    </row>
    <row r="41" spans="2:27">
      <c r="M41" s="143"/>
      <c r="N41" s="143"/>
      <c r="O41" s="143"/>
      <c r="P41" s="143"/>
      <c r="Q41" s="143"/>
      <c r="R41" s="143"/>
      <c r="S41" s="143"/>
      <c r="T41" s="143"/>
      <c r="U41" s="143"/>
      <c r="V41" s="143"/>
      <c r="W41" s="143"/>
      <c r="X41" s="143"/>
      <c r="Y41" s="143"/>
      <c r="Z41" s="143"/>
      <c r="AA41" s="143"/>
    </row>
  </sheetData>
  <mergeCells count="25">
    <mergeCell ref="B3:K3"/>
    <mergeCell ref="C9:H9"/>
    <mergeCell ref="C13:H13"/>
    <mergeCell ref="C11:H11"/>
    <mergeCell ref="C5:H5"/>
    <mergeCell ref="M5:AA5"/>
    <mergeCell ref="C32:E32"/>
    <mergeCell ref="C17:H17"/>
    <mergeCell ref="C28:E28"/>
    <mergeCell ref="C30:E30"/>
    <mergeCell ref="G28:H28"/>
    <mergeCell ref="M26:AA30"/>
    <mergeCell ref="M11:AA13"/>
    <mergeCell ref="M21:AA23"/>
    <mergeCell ref="C19:H19"/>
    <mergeCell ref="M15:AA15"/>
    <mergeCell ref="M7:AA9"/>
    <mergeCell ref="M17:AA19"/>
    <mergeCell ref="M14:AA14"/>
    <mergeCell ref="C36:I36"/>
    <mergeCell ref="C15:H15"/>
    <mergeCell ref="B24:K24"/>
    <mergeCell ref="C34:E34"/>
    <mergeCell ref="C26:E26"/>
    <mergeCell ref="G26:H26"/>
  </mergeCells>
  <phoneticPr fontId="2"/>
  <dataValidations count="1">
    <dataValidation type="list" allowBlank="1" showInputMessage="1" showErrorMessage="1" sqref="C32:E32" xr:uid="{00000000-0002-0000-0100-000000000000}">
      <formula1>"普通預金,当座預金"</formula1>
    </dataValidation>
  </dataValidations>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AJ40"/>
  <sheetViews>
    <sheetView showGridLines="0" tabSelected="1" zoomScale="95" zoomScaleNormal="95" workbookViewId="0">
      <selection activeCell="O7" sqref="O7"/>
    </sheetView>
  </sheetViews>
  <sheetFormatPr defaultRowHeight="14.25"/>
  <cols>
    <col min="1" max="1" width="8" customWidth="1"/>
    <col min="2" max="2" width="11.375" customWidth="1"/>
    <col min="3" max="3" width="14.625" customWidth="1"/>
    <col min="4" max="4" width="2.875" customWidth="1"/>
    <col min="5" max="5" width="6.125" customWidth="1"/>
    <col min="6" max="6" width="3.75" customWidth="1"/>
    <col min="7" max="7" width="5.625" customWidth="1"/>
    <col min="8" max="8" width="2.625" customWidth="1"/>
    <col min="9" max="9" width="7.625" customWidth="1"/>
    <col min="10" max="10" width="7" customWidth="1"/>
    <col min="11" max="11" width="3.75" customWidth="1"/>
    <col min="12" max="12" width="5.875" customWidth="1"/>
    <col min="13" max="13" width="3.125" customWidth="1"/>
    <col min="14" max="14" width="6.125" customWidth="1"/>
    <col min="15" max="15" width="19.375" bestFit="1" customWidth="1"/>
    <col min="16" max="16" width="7" customWidth="1"/>
    <col min="20" max="21" width="17.25" bestFit="1" customWidth="1"/>
    <col min="33" max="36" width="10.25" customWidth="1"/>
  </cols>
  <sheetData>
    <row r="1" spans="2:25" ht="3.75" customHeight="1"/>
    <row r="2" spans="2:25" ht="24">
      <c r="B2" s="391" t="s">
        <v>42</v>
      </c>
      <c r="C2" s="392"/>
      <c r="D2" s="392"/>
      <c r="E2" s="392"/>
      <c r="F2" s="392"/>
      <c r="G2" s="392"/>
      <c r="H2" s="392"/>
      <c r="I2" s="392"/>
      <c r="J2" s="392"/>
      <c r="K2" s="392"/>
      <c r="L2" s="392"/>
      <c r="M2" s="392"/>
      <c r="N2" s="392"/>
      <c r="O2" s="392"/>
      <c r="P2" s="393"/>
      <c r="R2" s="384" t="s">
        <v>365</v>
      </c>
      <c r="S2" s="385"/>
      <c r="T2" s="385"/>
      <c r="U2" s="385"/>
      <c r="V2" s="386"/>
    </row>
    <row r="3" spans="2:25" ht="6.75" customHeight="1" thickBot="1"/>
    <row r="4" spans="2:25" ht="15.75" thickTop="1" thickBot="1">
      <c r="B4" s="1" t="s">
        <v>2</v>
      </c>
      <c r="C4" s="90"/>
      <c r="D4" t="s">
        <v>0</v>
      </c>
      <c r="E4" s="90"/>
      <c r="F4" t="s">
        <v>1</v>
      </c>
      <c r="G4" s="90"/>
      <c r="H4" t="s">
        <v>3</v>
      </c>
      <c r="I4" s="17"/>
      <c r="O4" s="160"/>
      <c r="R4" s="307" t="s">
        <v>282</v>
      </c>
      <c r="S4" s="319"/>
      <c r="T4" s="319"/>
      <c r="U4" s="319"/>
      <c r="V4" s="320"/>
      <c r="W4" s="144"/>
      <c r="X4" s="144"/>
      <c r="Y4" s="144"/>
    </row>
    <row r="5" spans="2:25" ht="4.5" customHeight="1" thickBot="1">
      <c r="B5" s="1"/>
      <c r="T5" s="4"/>
      <c r="U5" s="4"/>
    </row>
    <row r="6" spans="2:25" ht="15.75" customHeight="1" thickTop="1" thickBot="1">
      <c r="B6" s="1" t="s">
        <v>279</v>
      </c>
      <c r="C6" s="262"/>
      <c r="D6" s="263"/>
      <c r="E6" s="263"/>
      <c r="F6" s="263"/>
      <c r="G6" s="263"/>
      <c r="H6" s="264"/>
      <c r="R6" s="307" t="s">
        <v>283</v>
      </c>
      <c r="S6" s="319"/>
      <c r="T6" s="319"/>
      <c r="U6" s="319"/>
      <c r="V6" s="320"/>
      <c r="W6" s="144"/>
      <c r="X6" s="144"/>
      <c r="Y6" s="144"/>
    </row>
    <row r="7" spans="2:25" ht="5.25" customHeight="1" thickBot="1">
      <c r="B7" s="1"/>
      <c r="T7" s="4"/>
      <c r="U7" s="4"/>
    </row>
    <row r="8" spans="2:25" ht="15.75" customHeight="1" thickTop="1" thickBot="1">
      <c r="B8" s="1" t="s">
        <v>275</v>
      </c>
      <c r="C8" s="340"/>
      <c r="D8" s="341"/>
      <c r="E8" s="342"/>
      <c r="G8" s="17"/>
      <c r="R8" s="307" t="s">
        <v>287</v>
      </c>
      <c r="S8" s="319"/>
      <c r="T8" s="319"/>
      <c r="U8" s="319"/>
      <c r="V8" s="320"/>
    </row>
    <row r="9" spans="2:25" ht="6" customHeight="1" thickBot="1">
      <c r="B9" s="1"/>
      <c r="T9" s="4"/>
      <c r="U9" s="4"/>
    </row>
    <row r="10" spans="2:25" ht="15.75" customHeight="1" thickTop="1" thickBot="1">
      <c r="B10" s="1" t="s">
        <v>242</v>
      </c>
      <c r="C10" s="262"/>
      <c r="D10" s="263"/>
      <c r="E10" s="263"/>
      <c r="F10" s="263"/>
      <c r="G10" s="263"/>
      <c r="H10" s="264"/>
      <c r="R10" s="307" t="s">
        <v>274</v>
      </c>
      <c r="S10" s="319"/>
      <c r="T10" s="319"/>
      <c r="U10" s="319"/>
      <c r="V10" s="320"/>
    </row>
    <row r="11" spans="2:25" ht="6" customHeight="1" thickBot="1">
      <c r="B11" s="1"/>
      <c r="T11" s="4"/>
      <c r="U11" s="4"/>
    </row>
    <row r="12" spans="2:25" ht="15.75" thickTop="1" thickBot="1">
      <c r="B12" s="1" t="s">
        <v>276</v>
      </c>
      <c r="C12" s="166"/>
      <c r="N12" s="207"/>
      <c r="R12" s="307" t="s">
        <v>288</v>
      </c>
      <c r="S12" s="319"/>
      <c r="T12" s="319"/>
      <c r="U12" s="319"/>
      <c r="V12" s="320"/>
      <c r="W12" s="144"/>
      <c r="X12" s="144"/>
      <c r="Y12" s="144"/>
    </row>
    <row r="13" spans="2:25" ht="6" customHeight="1" thickBot="1">
      <c r="B13" s="1"/>
      <c r="T13" s="4"/>
      <c r="U13" s="4"/>
    </row>
    <row r="14" spans="2:25" ht="15.75" thickTop="1" thickBot="1">
      <c r="B14" s="1" t="s">
        <v>248</v>
      </c>
      <c r="C14" s="157"/>
      <c r="D14" s="94"/>
      <c r="E14" s="94"/>
      <c r="F14" s="94"/>
      <c r="R14" s="307" t="s">
        <v>277</v>
      </c>
      <c r="S14" s="319"/>
      <c r="T14" s="319"/>
      <c r="U14" s="319"/>
      <c r="V14" s="320"/>
      <c r="W14" s="144"/>
      <c r="X14" s="144"/>
      <c r="Y14" s="144"/>
    </row>
    <row r="15" spans="2:25" ht="6" customHeight="1" thickBot="1">
      <c r="B15" s="1"/>
      <c r="J15" s="147"/>
      <c r="K15" s="147"/>
      <c r="L15" s="147"/>
      <c r="T15" s="4"/>
      <c r="U15" s="4"/>
    </row>
    <row r="16" spans="2:25" ht="15.75" thickTop="1" thickBot="1">
      <c r="B16" s="1" t="s">
        <v>27</v>
      </c>
      <c r="C16" s="142"/>
      <c r="D16" t="s">
        <v>28</v>
      </c>
      <c r="J16" s="147"/>
      <c r="K16" s="147"/>
      <c r="L16" s="147"/>
      <c r="N16" s="94"/>
      <c r="R16" s="307" t="s">
        <v>278</v>
      </c>
      <c r="S16" s="319"/>
      <c r="T16" s="319"/>
      <c r="U16" s="319"/>
      <c r="V16" s="320"/>
      <c r="W16" s="144"/>
      <c r="X16" s="144"/>
      <c r="Y16" s="144"/>
    </row>
    <row r="17" spans="2:34" ht="6" customHeight="1">
      <c r="B17" s="1"/>
      <c r="C17" s="3"/>
    </row>
    <row r="18" spans="2:34" ht="24" customHeight="1">
      <c r="B18" s="359" t="s">
        <v>14</v>
      </c>
      <c r="C18" s="360"/>
      <c r="D18" s="360"/>
      <c r="E18" s="360"/>
      <c r="F18" s="360"/>
      <c r="G18" s="360"/>
      <c r="H18" s="360"/>
      <c r="I18" s="360"/>
      <c r="J18" s="360"/>
      <c r="K18" s="360"/>
      <c r="L18" s="360"/>
      <c r="M18" s="360"/>
      <c r="N18" s="360"/>
      <c r="O18" s="360"/>
      <c r="P18" s="361"/>
    </row>
    <row r="19" spans="2:34" ht="6.75" customHeight="1" thickBot="1"/>
    <row r="20" spans="2:34" ht="42" customHeight="1" thickBot="1">
      <c r="B20" s="123" t="s">
        <v>6</v>
      </c>
      <c r="C20" s="123" t="s">
        <v>7</v>
      </c>
      <c r="D20" s="362" t="s">
        <v>336</v>
      </c>
      <c r="E20" s="363"/>
      <c r="F20" s="363"/>
      <c r="G20" s="363"/>
      <c r="H20" s="364"/>
      <c r="I20" s="362" t="s">
        <v>244</v>
      </c>
      <c r="J20" s="363"/>
      <c r="K20" s="363"/>
      <c r="L20" s="363"/>
      <c r="M20" s="363"/>
      <c r="N20" s="363"/>
      <c r="O20" s="364"/>
      <c r="P20" s="121" t="s">
        <v>280</v>
      </c>
    </row>
    <row r="21" spans="2:34" ht="20.100000000000001" customHeight="1" thickTop="1">
      <c r="B21" s="91"/>
      <c r="C21" s="193"/>
      <c r="D21" s="365" t="str">
        <f t="shared" ref="D21:D26" si="0">IF(B21&lt;&gt;0,B21*C21,"")</f>
        <v/>
      </c>
      <c r="E21" s="366"/>
      <c r="F21" s="366"/>
      <c r="G21" s="366"/>
      <c r="H21" s="367"/>
      <c r="I21" s="349"/>
      <c r="J21" s="350"/>
      <c r="K21" s="350"/>
      <c r="L21" s="350"/>
      <c r="M21" s="350"/>
      <c r="N21" s="350"/>
      <c r="O21" s="351"/>
      <c r="P21" s="197"/>
      <c r="R21" s="154" t="s">
        <v>351</v>
      </c>
      <c r="S21" s="155"/>
      <c r="T21" s="155"/>
      <c r="U21" s="155"/>
      <c r="V21" s="156"/>
      <c r="W21" s="144"/>
      <c r="X21" s="144"/>
      <c r="Y21" s="144"/>
      <c r="Z21" s="144"/>
      <c r="AA21" s="144"/>
      <c r="AB21" s="144"/>
      <c r="AC21" s="144"/>
      <c r="AD21" s="144"/>
      <c r="AE21" s="144"/>
      <c r="AF21" s="144"/>
      <c r="AG21" s="144"/>
      <c r="AH21" s="144"/>
    </row>
    <row r="22" spans="2:34" ht="20.100000000000001" customHeight="1">
      <c r="B22" s="92"/>
      <c r="C22" s="194"/>
      <c r="D22" s="343" t="str">
        <f t="shared" si="0"/>
        <v/>
      </c>
      <c r="E22" s="344"/>
      <c r="F22" s="344"/>
      <c r="G22" s="344"/>
      <c r="H22" s="345"/>
      <c r="I22" s="337"/>
      <c r="J22" s="338"/>
      <c r="K22" s="338"/>
      <c r="L22" s="338"/>
      <c r="M22" s="338"/>
      <c r="N22" s="338"/>
      <c r="O22" s="339"/>
      <c r="P22" s="198"/>
      <c r="R22" s="783" t="s">
        <v>352</v>
      </c>
      <c r="S22" s="163"/>
      <c r="T22" s="163"/>
      <c r="U22" s="163"/>
      <c r="V22" s="164"/>
      <c r="W22" s="144"/>
      <c r="X22" s="144"/>
      <c r="Y22" s="144"/>
      <c r="Z22" s="144"/>
      <c r="AA22" s="144"/>
      <c r="AB22" s="144"/>
      <c r="AC22" s="144"/>
      <c r="AD22" s="144"/>
      <c r="AE22" s="144"/>
      <c r="AF22" s="144"/>
      <c r="AG22" s="144"/>
      <c r="AH22" s="144"/>
    </row>
    <row r="23" spans="2:34" ht="20.100000000000001" customHeight="1">
      <c r="B23" s="92"/>
      <c r="C23" s="194"/>
      <c r="D23" s="343" t="str">
        <f t="shared" si="0"/>
        <v/>
      </c>
      <c r="E23" s="344"/>
      <c r="F23" s="344"/>
      <c r="G23" s="344"/>
      <c r="H23" s="345"/>
      <c r="I23" s="337"/>
      <c r="J23" s="338"/>
      <c r="K23" s="338"/>
      <c r="L23" s="338"/>
      <c r="M23" s="338"/>
      <c r="N23" s="338"/>
      <c r="O23" s="339"/>
      <c r="P23" s="198"/>
      <c r="R23" s="313" t="s">
        <v>281</v>
      </c>
      <c r="S23" s="314"/>
      <c r="T23" s="314"/>
      <c r="U23" s="314"/>
      <c r="V23" s="315"/>
      <c r="W23" s="144"/>
      <c r="X23" s="144"/>
      <c r="Y23" s="144"/>
      <c r="Z23" s="144"/>
      <c r="AA23" s="144"/>
      <c r="AB23" s="144"/>
      <c r="AC23" s="144"/>
      <c r="AD23" s="144"/>
      <c r="AE23" s="144"/>
      <c r="AF23" s="144"/>
      <c r="AG23" s="144"/>
      <c r="AH23" s="144"/>
    </row>
    <row r="24" spans="2:34" ht="20.100000000000001" customHeight="1" thickBot="1">
      <c r="B24" s="92"/>
      <c r="C24" s="194"/>
      <c r="D24" s="343" t="str">
        <f t="shared" si="0"/>
        <v/>
      </c>
      <c r="E24" s="344"/>
      <c r="F24" s="344"/>
      <c r="G24" s="344"/>
      <c r="H24" s="345"/>
      <c r="I24" s="337"/>
      <c r="J24" s="338"/>
      <c r="K24" s="338"/>
      <c r="L24" s="338"/>
      <c r="M24" s="338"/>
      <c r="N24" s="338"/>
      <c r="O24" s="339"/>
      <c r="P24" s="198"/>
      <c r="R24" s="316"/>
      <c r="S24" s="317"/>
      <c r="T24" s="317"/>
      <c r="U24" s="317"/>
      <c r="V24" s="318"/>
      <c r="W24" s="144"/>
      <c r="X24" s="144"/>
      <c r="Y24" s="144"/>
      <c r="Z24" s="144"/>
      <c r="AA24" s="144"/>
      <c r="AB24" s="144"/>
      <c r="AC24" s="144"/>
      <c r="AD24" s="144"/>
      <c r="AE24" s="144"/>
      <c r="AF24" s="144"/>
      <c r="AG24" s="144"/>
      <c r="AH24" s="144"/>
    </row>
    <row r="25" spans="2:34" ht="20.100000000000001" customHeight="1" thickTop="1">
      <c r="B25" s="92"/>
      <c r="C25" s="194"/>
      <c r="D25" s="343" t="str">
        <f t="shared" si="0"/>
        <v/>
      </c>
      <c r="E25" s="344"/>
      <c r="F25" s="344"/>
      <c r="G25" s="344"/>
      <c r="H25" s="345"/>
      <c r="I25" s="337"/>
      <c r="J25" s="338"/>
      <c r="K25" s="338"/>
      <c r="L25" s="338"/>
      <c r="M25" s="338"/>
      <c r="N25" s="338"/>
      <c r="O25" s="339"/>
      <c r="P25" s="199"/>
      <c r="R25" s="161"/>
      <c r="S25" s="161"/>
      <c r="T25" s="161"/>
      <c r="U25" s="161"/>
      <c r="V25" s="161"/>
    </row>
    <row r="26" spans="2:34" ht="20.100000000000001" customHeight="1" thickBot="1">
      <c r="B26" s="93"/>
      <c r="C26" s="227"/>
      <c r="D26" s="397" t="str">
        <f t="shared" si="0"/>
        <v/>
      </c>
      <c r="E26" s="398"/>
      <c r="F26" s="398"/>
      <c r="G26" s="398"/>
      <c r="H26" s="399"/>
      <c r="I26" s="394"/>
      <c r="J26" s="395"/>
      <c r="K26" s="395"/>
      <c r="L26" s="395"/>
      <c r="M26" s="395"/>
      <c r="N26" s="395"/>
      <c r="O26" s="396"/>
      <c r="P26" s="223"/>
    </row>
    <row r="27" spans="2:34" ht="20.100000000000001" customHeight="1" thickBot="1">
      <c r="B27" s="355" t="s">
        <v>10</v>
      </c>
      <c r="C27" s="356"/>
      <c r="D27" s="334">
        <f>SUM(D21:D26)</f>
        <v>0</v>
      </c>
      <c r="E27" s="335"/>
      <c r="F27" s="335"/>
      <c r="G27" s="335"/>
      <c r="H27" s="336"/>
      <c r="I27" s="331"/>
      <c r="J27" s="332"/>
      <c r="K27" s="332"/>
      <c r="L27" s="332"/>
      <c r="M27" s="332"/>
      <c r="N27" s="332"/>
      <c r="O27" s="333"/>
      <c r="P27" s="122"/>
      <c r="R27" s="293"/>
      <c r="S27" s="293"/>
      <c r="T27" s="293"/>
      <c r="U27" s="293"/>
      <c r="V27" s="293"/>
    </row>
    <row r="28" spans="2:34" ht="20.100000000000001" customHeight="1">
      <c r="B28" s="357" t="s">
        <v>11</v>
      </c>
      <c r="C28" s="358"/>
      <c r="D28" s="352">
        <f>D35</f>
        <v>0</v>
      </c>
      <c r="E28" s="353"/>
      <c r="F28" s="353"/>
      <c r="G28" s="353"/>
      <c r="H28" s="354"/>
      <c r="I28" s="346" t="s">
        <v>342</v>
      </c>
      <c r="J28" s="347"/>
      <c r="K28" s="347"/>
      <c r="L28" s="347"/>
      <c r="M28" s="347"/>
      <c r="N28" s="347"/>
      <c r="O28" s="348"/>
      <c r="P28" s="122"/>
      <c r="R28" s="321" t="s">
        <v>358</v>
      </c>
      <c r="S28" s="322"/>
      <c r="T28" s="322"/>
      <c r="U28" s="322"/>
      <c r="V28" s="323"/>
    </row>
    <row r="29" spans="2:34" ht="20.100000000000001" customHeight="1" thickBot="1">
      <c r="B29" s="357" t="s">
        <v>11</v>
      </c>
      <c r="C29" s="358"/>
      <c r="D29" s="352">
        <f>D36</f>
        <v>0</v>
      </c>
      <c r="E29" s="353"/>
      <c r="F29" s="353"/>
      <c r="G29" s="353"/>
      <c r="H29" s="354"/>
      <c r="I29" s="346" t="s">
        <v>343</v>
      </c>
      <c r="J29" s="347"/>
      <c r="K29" s="347"/>
      <c r="L29" s="347"/>
      <c r="M29" s="347"/>
      <c r="N29" s="347"/>
      <c r="O29" s="348"/>
      <c r="P29" s="122"/>
      <c r="R29" s="381"/>
      <c r="S29" s="382"/>
      <c r="T29" s="382"/>
      <c r="U29" s="382"/>
      <c r="V29" s="383"/>
    </row>
    <row r="30" spans="2:34" ht="20.100000000000001" customHeight="1" thickBot="1">
      <c r="B30" s="379" t="s">
        <v>12</v>
      </c>
      <c r="C30" s="380"/>
      <c r="D30" s="376">
        <f>SUM(D27:D29)</f>
        <v>0</v>
      </c>
      <c r="E30" s="377"/>
      <c r="F30" s="377"/>
      <c r="G30" s="377"/>
      <c r="H30" s="378"/>
      <c r="I30" s="328" t="s">
        <v>33</v>
      </c>
      <c r="J30" s="329"/>
      <c r="K30" s="329"/>
      <c r="L30" s="329"/>
      <c r="M30" s="329"/>
      <c r="N30" s="329"/>
      <c r="O30" s="330"/>
      <c r="P30" s="122"/>
    </row>
    <row r="31" spans="2:34" ht="30.75" customHeight="1" thickTop="1" thickBot="1">
      <c r="B31" s="374" t="s">
        <v>13</v>
      </c>
      <c r="C31" s="375"/>
      <c r="D31" s="324"/>
      <c r="E31" s="325"/>
      <c r="F31" s="326"/>
      <c r="G31" s="326"/>
      <c r="H31" s="326"/>
      <c r="I31" s="326"/>
      <c r="J31" s="326"/>
      <c r="K31" s="326"/>
      <c r="L31" s="326"/>
      <c r="M31" s="326"/>
      <c r="N31" s="326"/>
      <c r="O31" s="327"/>
      <c r="R31" s="307" t="s">
        <v>289</v>
      </c>
      <c r="S31" s="319"/>
      <c r="T31" s="319"/>
      <c r="U31" s="319"/>
      <c r="V31" s="320"/>
    </row>
    <row r="33" spans="2:36" ht="15" thickBot="1">
      <c r="B33" s="17" t="s">
        <v>359</v>
      </c>
    </row>
    <row r="34" spans="2:36" ht="19.5" customHeight="1" thickBot="1">
      <c r="B34" s="188" t="s">
        <v>334</v>
      </c>
      <c r="C34" s="189" t="s">
        <v>335</v>
      </c>
      <c r="D34" s="370" t="s">
        <v>337</v>
      </c>
      <c r="E34" s="370"/>
      <c r="F34" s="370"/>
      <c r="G34" s="370" t="s">
        <v>338</v>
      </c>
      <c r="H34" s="370"/>
      <c r="I34" s="371"/>
      <c r="L34" s="222"/>
      <c r="M34" s="140"/>
      <c r="N34" s="140"/>
      <c r="O34" s="140"/>
      <c r="P34" s="140"/>
    </row>
    <row r="35" spans="2:36" ht="19.5" customHeight="1">
      <c r="B35" s="186">
        <v>0.1</v>
      </c>
      <c r="C35" s="187">
        <f>SUMIF($P$21:$P$26,B35,$D$21:$H$26)</f>
        <v>0</v>
      </c>
      <c r="D35" s="372">
        <f>IF(C35&gt;0,ROUNDDOWN(C35*10/100,0),0)</f>
        <v>0</v>
      </c>
      <c r="E35" s="372" t="str">
        <f>IF(D35&lt;&gt;1,"",ROUNDDOWN(#REF!*$N$12/100,0))</f>
        <v/>
      </c>
      <c r="F35" s="372" t="str">
        <f>IF(E35&lt;&gt;1,"",ROUNDDOWN(#REF!*$N$12/100,0))</f>
        <v/>
      </c>
      <c r="G35" s="372">
        <f>SUM(C35+D35)</f>
        <v>0</v>
      </c>
      <c r="H35" s="372"/>
      <c r="I35" s="388"/>
    </row>
    <row r="36" spans="2:36" ht="19.5" customHeight="1">
      <c r="B36" s="185">
        <v>0.08</v>
      </c>
      <c r="C36" s="184">
        <f>SUMIF($P$21:$P$26,B36,$D$21:$H$26)</f>
        <v>0</v>
      </c>
      <c r="D36" s="373">
        <f>IF(C36&gt;0,ROUNDDOWN(C36*8/100,0),0)</f>
        <v>0</v>
      </c>
      <c r="E36" s="373" t="str">
        <f>IF(D36&lt;&gt;1,"",ROUNDDOWN(#REF!*$N$12/100,0))</f>
        <v/>
      </c>
      <c r="F36" s="373" t="str">
        <f>IF(E36&lt;&gt;1,"",ROUNDDOWN(#REF!*$N$12/100,0))</f>
        <v/>
      </c>
      <c r="G36" s="373">
        <f>SUM(C36+D36)</f>
        <v>0</v>
      </c>
      <c r="H36" s="373"/>
      <c r="I36" s="389"/>
    </row>
    <row r="37" spans="2:36" ht="19.5" customHeight="1" thickBot="1">
      <c r="B37" s="191" t="s">
        <v>339</v>
      </c>
      <c r="C37" s="192">
        <f>SUMIF($P$21:$P$26,B37,$D$21:$H$26)</f>
        <v>0</v>
      </c>
      <c r="D37" s="387">
        <v>0</v>
      </c>
      <c r="E37" s="387" t="str">
        <f>IF(D37&lt;&gt;1,"",ROUNDDOWN(#REF!*$N$12/100,0))</f>
        <v/>
      </c>
      <c r="F37" s="387" t="str">
        <f>IF(E37&lt;&gt;1,"",ROUNDDOWN(#REF!*$N$12/100,0))</f>
        <v/>
      </c>
      <c r="G37" s="387">
        <f>SUM(C37+D37)</f>
        <v>0</v>
      </c>
      <c r="H37" s="387"/>
      <c r="I37" s="390"/>
    </row>
    <row r="38" spans="2:36" ht="19.5" customHeight="1" thickTop="1" thickBot="1">
      <c r="B38" s="195" t="s">
        <v>341</v>
      </c>
      <c r="C38" s="190">
        <f>SUM(C35:C37)</f>
        <v>0</v>
      </c>
      <c r="D38" s="368">
        <f>SUM(D35+D36)</f>
        <v>0</v>
      </c>
      <c r="E38" s="368"/>
      <c r="F38" s="368"/>
      <c r="G38" s="368">
        <f>SUM(C38+D38)</f>
        <v>0</v>
      </c>
      <c r="H38" s="368"/>
      <c r="I38" s="369"/>
    </row>
    <row r="39" spans="2:36" ht="15" thickBot="1"/>
    <row r="40" spans="2:36" ht="18.399999999999999" customHeight="1" thickTop="1" thickBot="1">
      <c r="B40" s="139"/>
      <c r="C40" s="140" t="s">
        <v>263</v>
      </c>
      <c r="D40" s="140"/>
      <c r="E40" s="140"/>
      <c r="AG40" s="204"/>
      <c r="AH40" s="205"/>
      <c r="AI40" s="205"/>
      <c r="AJ40" s="206"/>
    </row>
  </sheetData>
  <mergeCells count="56">
    <mergeCell ref="R2:V2"/>
    <mergeCell ref="D37:F37"/>
    <mergeCell ref="G35:I35"/>
    <mergeCell ref="G36:I36"/>
    <mergeCell ref="G37:I37"/>
    <mergeCell ref="B2:P2"/>
    <mergeCell ref="I26:O26"/>
    <mergeCell ref="D26:H26"/>
    <mergeCell ref="D22:H22"/>
    <mergeCell ref="R4:V4"/>
    <mergeCell ref="R6:V6"/>
    <mergeCell ref="R12:V12"/>
    <mergeCell ref="R14:V14"/>
    <mergeCell ref="R16:V16"/>
    <mergeCell ref="R10:V10"/>
    <mergeCell ref="D38:F38"/>
    <mergeCell ref="G38:I38"/>
    <mergeCell ref="C6:H6"/>
    <mergeCell ref="D34:F34"/>
    <mergeCell ref="G34:I34"/>
    <mergeCell ref="D35:F35"/>
    <mergeCell ref="D36:F36"/>
    <mergeCell ref="B29:C29"/>
    <mergeCell ref="D29:H29"/>
    <mergeCell ref="I29:O29"/>
    <mergeCell ref="B31:C31"/>
    <mergeCell ref="C10:H10"/>
    <mergeCell ref="D30:H30"/>
    <mergeCell ref="B30:C30"/>
    <mergeCell ref="R8:V8"/>
    <mergeCell ref="C8:E8"/>
    <mergeCell ref="D24:H24"/>
    <mergeCell ref="I28:O28"/>
    <mergeCell ref="I21:O21"/>
    <mergeCell ref="I24:O24"/>
    <mergeCell ref="I22:O22"/>
    <mergeCell ref="D28:H28"/>
    <mergeCell ref="B27:C27"/>
    <mergeCell ref="B28:C28"/>
    <mergeCell ref="D25:H25"/>
    <mergeCell ref="B18:P18"/>
    <mergeCell ref="D20:H20"/>
    <mergeCell ref="D23:H23"/>
    <mergeCell ref="D21:H21"/>
    <mergeCell ref="I20:O20"/>
    <mergeCell ref="R23:V24"/>
    <mergeCell ref="R31:V31"/>
    <mergeCell ref="R28:V28"/>
    <mergeCell ref="R27:V27"/>
    <mergeCell ref="D31:O31"/>
    <mergeCell ref="I30:O30"/>
    <mergeCell ref="I27:O27"/>
    <mergeCell ref="D27:H27"/>
    <mergeCell ref="I25:O25"/>
    <mergeCell ref="I23:O23"/>
    <mergeCell ref="R29:V29"/>
  </mergeCells>
  <phoneticPr fontId="2"/>
  <dataValidations count="2">
    <dataValidation type="list" allowBlank="1" showInputMessage="1" showErrorMessage="1" sqref="C6:H6" xr:uid="{00000000-0002-0000-0200-000000000000}">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P21:P26" xr:uid="{00000000-0002-0000-0200-000001000000}">
      <formula1>"10%,8%,対象外"</formula1>
    </dataValidation>
  </dataValidations>
  <pageMargins left="0.25" right="0.25" top="0.75" bottom="0.75" header="0.3" footer="0.3"/>
  <pageSetup paperSize="9" scale="80"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AS101"/>
  <sheetViews>
    <sheetView showGridLines="0" showZeros="0" zoomScale="68" zoomScaleNormal="68" workbookViewId="0">
      <selection activeCell="L62" sqref="L62:M63"/>
    </sheetView>
  </sheetViews>
  <sheetFormatPr defaultRowHeight="14.25"/>
  <cols>
    <col min="1" max="1" width="1.25" customWidth="1"/>
    <col min="2" max="2" width="7.375" customWidth="1"/>
    <col min="3" max="3" width="5.625" customWidth="1"/>
    <col min="4" max="4" width="8.625" customWidth="1"/>
    <col min="5" max="5" width="5.625" customWidth="1"/>
    <col min="6" max="6" width="9.75" customWidth="1"/>
    <col min="7" max="7" width="7.375" customWidth="1"/>
    <col min="8" max="8" width="14.625" customWidth="1"/>
    <col min="9" max="9" width="7.75" customWidth="1"/>
    <col min="10" max="10" width="13.125" customWidth="1"/>
    <col min="11" max="11" width="11.5" customWidth="1"/>
    <col min="12" max="12" width="2.875" customWidth="1"/>
    <col min="13" max="13" width="7.375" customWidth="1"/>
    <col min="14" max="14" width="2.25" customWidth="1"/>
    <col min="15" max="15" width="11.125" customWidth="1"/>
    <col min="16" max="16" width="2.625" customWidth="1"/>
    <col min="17" max="17" width="16.625" customWidth="1"/>
    <col min="18" max="18" width="18.5" customWidth="1"/>
    <col min="19" max="19" width="4.625" customWidth="1"/>
    <col min="20" max="20" width="0.75" customWidth="1"/>
  </cols>
  <sheetData>
    <row r="1" spans="2:45" ht="16.5" customHeight="1"/>
    <row r="2" spans="2:45" ht="17.25" customHeight="1">
      <c r="B2" s="24" t="s">
        <v>15</v>
      </c>
      <c r="H2" s="413" t="s">
        <v>39</v>
      </c>
      <c r="I2" s="414"/>
      <c r="J2" s="441" t="str">
        <f>請求データ入力!$C$4&amp;"年"</f>
        <v>年</v>
      </c>
      <c r="K2" s="441">
        <f>請求データ入力!$E$4</f>
        <v>0</v>
      </c>
      <c r="L2" s="446" t="s">
        <v>41</v>
      </c>
      <c r="M2" s="414"/>
      <c r="Q2" s="152" t="s">
        <v>270</v>
      </c>
      <c r="R2" s="152">
        <f>初期入力!C5</f>
        <v>0</v>
      </c>
      <c r="S2" s="151"/>
    </row>
    <row r="3" spans="2:45" ht="19.5" customHeight="1">
      <c r="B3" s="7"/>
      <c r="H3" s="414"/>
      <c r="I3" s="414"/>
      <c r="J3" s="441"/>
      <c r="K3" s="441"/>
      <c r="L3" s="414"/>
      <c r="M3" s="414"/>
      <c r="Q3" s="424" t="str">
        <f>請求データ入力!C4&amp;"年"&amp;請求データ入力!E4&amp;"月"&amp;請求データ入力!G4&amp;"日"</f>
        <v>年月日</v>
      </c>
      <c r="R3" s="424"/>
      <c r="S3" s="153"/>
    </row>
    <row r="4" spans="2:45" ht="14.25" customHeight="1">
      <c r="B4" s="7"/>
      <c r="J4" s="8"/>
      <c r="K4" s="9"/>
      <c r="L4" s="9"/>
      <c r="M4" s="10"/>
      <c r="N4" s="8"/>
    </row>
    <row r="5" spans="2:45" ht="19.149999999999999" customHeight="1">
      <c r="B5" s="517" t="s">
        <v>16</v>
      </c>
      <c r="C5" s="517"/>
      <c r="D5" s="517"/>
      <c r="E5" s="564"/>
      <c r="F5" s="564"/>
      <c r="L5" s="444" t="s">
        <v>18</v>
      </c>
      <c r="M5" s="274"/>
      <c r="O5" s="13">
        <f>初期入力!$C$7</f>
        <v>0</v>
      </c>
      <c r="P5" s="13" t="s">
        <v>19</v>
      </c>
      <c r="Q5" s="13">
        <f>初期入力!$E$7</f>
        <v>0</v>
      </c>
      <c r="R5" s="13"/>
      <c r="S5" s="13"/>
    </row>
    <row r="6" spans="2:45" ht="21">
      <c r="B6" s="158"/>
      <c r="C6" s="672">
        <f>請求データ入力!C6</f>
        <v>0</v>
      </c>
      <c r="D6" s="414"/>
      <c r="E6" s="414"/>
      <c r="F6" s="159"/>
      <c r="G6" s="673" t="s">
        <v>229</v>
      </c>
      <c r="J6" s="11"/>
      <c r="K6" s="12"/>
      <c r="L6" s="445" t="s">
        <v>4</v>
      </c>
      <c r="M6" s="356"/>
      <c r="O6" s="442">
        <f>初期入力!$C$9</f>
        <v>0</v>
      </c>
      <c r="P6" s="443"/>
      <c r="Q6" s="443"/>
      <c r="R6" s="443"/>
      <c r="S6" s="443"/>
    </row>
    <row r="7" spans="2:45" ht="20.25" customHeight="1">
      <c r="B7" s="524">
        <f>請求データ入力!$C$10</f>
        <v>0</v>
      </c>
      <c r="C7" s="524"/>
      <c r="D7" s="524"/>
      <c r="E7" s="524"/>
      <c r="F7" s="525"/>
      <c r="G7" s="673"/>
      <c r="L7" s="519" t="s">
        <v>20</v>
      </c>
      <c r="M7" s="421"/>
      <c r="O7" s="511">
        <f>初期入力!$C$11</f>
        <v>0</v>
      </c>
      <c r="P7" s="511" ph="1"/>
      <c r="Q7" s="511" ph="1"/>
      <c r="R7" s="511" ph="1"/>
      <c r="S7" s="100"/>
      <c r="AP7" ph="1"/>
      <c r="AQ7" ph="1"/>
      <c r="AR7" ph="1"/>
      <c r="AS7" ph="1"/>
    </row>
    <row r="8" spans="2:45" ht="21.95" customHeight="1">
      <c r="B8" s="356" t="str">
        <f>"（担当者　"&amp;請求データ入力!$C$12&amp;"　様）"</f>
        <v>（担当者　　様）</v>
      </c>
      <c r="C8" s="356"/>
      <c r="D8" s="356"/>
      <c r="E8" s="421"/>
      <c r="F8" s="421"/>
      <c r="L8" s="506" t="s">
        <v>5</v>
      </c>
      <c r="M8" s="421"/>
      <c r="O8" s="517">
        <f>初期入力!$C$13</f>
        <v>0</v>
      </c>
      <c r="P8" s="517" ph="1"/>
      <c r="Q8" s="517" ph="1"/>
      <c r="R8" s="517" ph="1"/>
      <c r="S8" s="101" t="s">
        <v>230</v>
      </c>
      <c r="AP8" ph="1"/>
      <c r="AQ8" ph="1"/>
      <c r="AR8" ph="1"/>
      <c r="AS8" ph="1"/>
    </row>
    <row r="9" spans="2:45" ht="21.95" customHeight="1">
      <c r="B9" s="5"/>
      <c r="C9" s="520"/>
      <c r="D9" s="274"/>
      <c r="E9" s="6"/>
      <c r="F9" s="520"/>
      <c r="G9" s="274"/>
      <c r="H9" s="16"/>
      <c r="I9" s="16"/>
      <c r="L9" s="421"/>
      <c r="M9" s="421"/>
      <c r="O9" s="518">
        <f>初期入力!$C$15</f>
        <v>0</v>
      </c>
      <c r="P9" s="518" ph="1"/>
      <c r="Q9" s="518" ph="1"/>
      <c r="R9" s="518" ph="1"/>
      <c r="S9" s="100"/>
      <c r="AP9" ph="1"/>
      <c r="AQ9" ph="1"/>
      <c r="AR9" ph="1"/>
      <c r="AS9" ph="1"/>
    </row>
    <row r="10" spans="2:45" ht="17.100000000000001" customHeight="1">
      <c r="B10" t="s">
        <v>29</v>
      </c>
      <c r="L10" s="445" t="s">
        <v>21</v>
      </c>
      <c r="M10" s="421"/>
      <c r="O10" s="100">
        <f>初期入力!$C$17</f>
        <v>0</v>
      </c>
      <c r="P10" s="100"/>
      <c r="Q10" s="100"/>
      <c r="R10" s="100"/>
      <c r="S10" s="100"/>
    </row>
    <row r="11" spans="2:45" ht="15.75" customHeight="1">
      <c r="M11" s="15"/>
      <c r="O11" s="512">
        <f>初期入力!$I$26</f>
        <v>0</v>
      </c>
      <c r="P11" s="513"/>
      <c r="Q11" s="13"/>
      <c r="R11" s="120">
        <f>初期入力!$I$28</f>
        <v>0</v>
      </c>
      <c r="S11" s="13"/>
    </row>
    <row r="12" spans="2:45" ht="17.100000000000001" customHeight="1">
      <c r="B12" s="603" t="s">
        <v>269</v>
      </c>
      <c r="C12" s="603"/>
      <c r="D12" s="2">
        <f>請求データ入力!C14</f>
        <v>0</v>
      </c>
      <c r="L12" s="445" t="s">
        <v>22</v>
      </c>
      <c r="M12" s="421"/>
      <c r="O12" s="513">
        <f>初期入力!$C$26</f>
        <v>0</v>
      </c>
      <c r="P12" s="513"/>
      <c r="Q12" s="22" t="s">
        <v>23</v>
      </c>
      <c r="R12" s="119">
        <f>初期入力!$C$28</f>
        <v>0</v>
      </c>
      <c r="S12" s="22" t="s">
        <v>24</v>
      </c>
    </row>
    <row r="13" spans="2:45" ht="18.95" customHeight="1">
      <c r="B13" s="356" t="s">
        <v>30</v>
      </c>
      <c r="C13" s="356"/>
      <c r="D13" s="2">
        <f>請求データ入力!$C$16</f>
        <v>0</v>
      </c>
      <c r="E13" s="2" t="s">
        <v>31</v>
      </c>
      <c r="F13" s="2"/>
      <c r="G13" s="2"/>
      <c r="L13" s="445" t="s">
        <v>25</v>
      </c>
      <c r="M13" s="421"/>
      <c r="O13" s="477">
        <f>初期入力!$C$30</f>
        <v>0</v>
      </c>
      <c r="P13" s="477" ph="1"/>
      <c r="Q13" s="477" ph="1"/>
      <c r="R13" s="477" ph="1"/>
      <c r="S13" s="421"/>
      <c r="AP13" ph="1"/>
      <c r="AQ13" ph="1"/>
      <c r="AR13" ph="1"/>
      <c r="AS13" ph="1"/>
    </row>
    <row r="14" spans="2:45" ht="15.95" customHeight="1">
      <c r="M14" s="13"/>
      <c r="O14" s="484">
        <f>初期入力!$C$32</f>
        <v>0</v>
      </c>
      <c r="P14" s="484"/>
      <c r="Q14" s="13" t="s">
        <v>26</v>
      </c>
      <c r="R14" s="477" t="str">
        <f>初期入力!$C$34&amp;" ）"</f>
        <v xml:space="preserve"> ）</v>
      </c>
      <c r="S14" s="477"/>
    </row>
    <row r="15" spans="2:45" ht="9.9499999999999993" customHeight="1" thickBot="1">
      <c r="N15" s="13"/>
      <c r="O15" s="13"/>
      <c r="P15" s="13"/>
      <c r="Q15" s="13"/>
      <c r="R15" s="13"/>
      <c r="S15" s="13"/>
    </row>
    <row r="16" spans="2:45" ht="21" customHeight="1">
      <c r="B16" s="1"/>
      <c r="C16" s="1"/>
      <c r="D16" s="1"/>
      <c r="E16" s="1"/>
      <c r="F16" s="1"/>
      <c r="G16" s="1"/>
      <c r="J16" s="435" t="s">
        <v>32</v>
      </c>
      <c r="K16" s="436"/>
      <c r="L16" s="437"/>
      <c r="M16" s="471" t="s">
        <v>347</v>
      </c>
      <c r="N16" s="516"/>
      <c r="O16" s="472"/>
      <c r="P16" s="471" t="s">
        <v>208</v>
      </c>
      <c r="Q16" s="472"/>
      <c r="R16" s="471" t="s">
        <v>346</v>
      </c>
      <c r="S16" s="472"/>
    </row>
    <row r="17" spans="2:19" ht="50.25" customHeight="1" thickBot="1">
      <c r="B17" s="25" t="s">
        <v>45</v>
      </c>
      <c r="C17" s="144" t="s">
        <v>46</v>
      </c>
      <c r="D17" s="16"/>
      <c r="E17" s="16"/>
      <c r="F17" s="16"/>
      <c r="G17" s="16"/>
      <c r="H17" s="16"/>
      <c r="J17" s="438" t="str">
        <f>初期入力!C21&amp;初期入力!E21</f>
        <v/>
      </c>
      <c r="K17" s="502"/>
      <c r="L17" s="503"/>
      <c r="M17" s="478">
        <f>請求データ入力!D27</f>
        <v>0</v>
      </c>
      <c r="N17" s="479"/>
      <c r="O17" s="480"/>
      <c r="P17" s="478">
        <f>請求データ入力!D38</f>
        <v>0</v>
      </c>
      <c r="Q17" s="480"/>
      <c r="R17" s="469">
        <f>請求データ入力!D30</f>
        <v>0</v>
      </c>
      <c r="S17" s="470"/>
    </row>
    <row r="18" spans="2:19" ht="18.75" customHeight="1">
      <c r="B18" s="141">
        <v>1</v>
      </c>
      <c r="C18" s="127" t="s">
        <v>251</v>
      </c>
      <c r="D18" s="183"/>
      <c r="E18" s="183"/>
      <c r="F18" s="183"/>
      <c r="G18" s="183"/>
      <c r="H18" s="183"/>
      <c r="I18" s="23"/>
      <c r="J18" s="507" t="s">
        <v>6</v>
      </c>
      <c r="K18" s="509" t="s">
        <v>7</v>
      </c>
      <c r="L18" s="418"/>
      <c r="M18" s="509" t="s">
        <v>348</v>
      </c>
      <c r="N18" s="509"/>
      <c r="O18" s="418"/>
      <c r="P18" s="509" t="s">
        <v>9</v>
      </c>
      <c r="Q18" s="509"/>
      <c r="R18" s="514"/>
      <c r="S18" s="473" t="s">
        <v>280</v>
      </c>
    </row>
    <row r="19" spans="2:19" ht="18.75" customHeight="1" thickBot="1">
      <c r="B19" s="129"/>
      <c r="C19" s="127" t="s">
        <v>47</v>
      </c>
      <c r="D19" s="183"/>
      <c r="E19" s="183"/>
      <c r="F19" s="183"/>
      <c r="G19" s="183"/>
      <c r="H19" s="183"/>
      <c r="I19" s="23"/>
      <c r="J19" s="508"/>
      <c r="K19" s="510"/>
      <c r="L19" s="420"/>
      <c r="M19" s="510"/>
      <c r="N19" s="510"/>
      <c r="O19" s="420"/>
      <c r="P19" s="510"/>
      <c r="Q19" s="510"/>
      <c r="R19" s="515"/>
      <c r="S19" s="474"/>
    </row>
    <row r="20" spans="2:19" ht="28.5" customHeight="1">
      <c r="B20" s="141">
        <v>2</v>
      </c>
      <c r="C20" s="127" t="s">
        <v>48</v>
      </c>
      <c r="D20" s="183"/>
      <c r="E20" s="183"/>
      <c r="F20" s="183"/>
      <c r="G20" s="183"/>
      <c r="H20" s="183"/>
      <c r="J20" s="201" t="str">
        <f>IF(請求データ入力!$B$21&lt;&gt;0,請求データ入力!$B$21," ")</f>
        <v xml:space="preserve"> </v>
      </c>
      <c r="K20" s="504" t="str">
        <f>IF(請求データ入力!$C$21&lt;&gt;0,請求データ入力!$C$21," ")</f>
        <v xml:space="preserve"> </v>
      </c>
      <c r="L20" s="505"/>
      <c r="M20" s="455" t="str">
        <f>請求データ入力!$D$21</f>
        <v/>
      </c>
      <c r="N20" s="456"/>
      <c r="O20" s="457"/>
      <c r="P20" s="475" t="str">
        <f>IF(請求データ入力!D21="","",請求データ入力!$E$4&amp;"月 "&amp;請求データ入力!$C$10&amp;" "&amp;請求データ入力!I21)</f>
        <v/>
      </c>
      <c r="Q20" s="476"/>
      <c r="R20" s="476"/>
      <c r="S20" s="250">
        <f>請求データ入力!P21</f>
        <v>0</v>
      </c>
    </row>
    <row r="21" spans="2:19" ht="28.5" customHeight="1">
      <c r="B21" s="141">
        <v>3</v>
      </c>
      <c r="C21" s="127" t="s">
        <v>264</v>
      </c>
      <c r="D21" s="183"/>
      <c r="E21" s="183"/>
      <c r="F21" s="183"/>
      <c r="G21" s="183"/>
      <c r="H21" s="183"/>
      <c r="J21" s="202" t="str">
        <f>IF(請求データ入力!$B$22&lt;&gt;0,請求データ入力!$B$22," ")</f>
        <v xml:space="preserve"> </v>
      </c>
      <c r="K21" s="400" t="str">
        <f>IF(請求データ入力!$C$22&lt;&gt;0,請求データ入力!$C$22," ")</f>
        <v xml:space="preserve"> </v>
      </c>
      <c r="L21" s="401"/>
      <c r="M21" s="450" t="str">
        <f>請求データ入力!$D$22</f>
        <v/>
      </c>
      <c r="N21" s="451"/>
      <c r="O21" s="452"/>
      <c r="P21" s="453" t="str">
        <f>IF(請求データ入力!D22="","",請求データ入力!$E$4&amp;"月 "&amp;請求データ入力!$C$10&amp;" "&amp;請求データ入力!I22)</f>
        <v/>
      </c>
      <c r="Q21" s="453"/>
      <c r="R21" s="454"/>
      <c r="S21" s="251">
        <f>請求データ入力!P22</f>
        <v>0</v>
      </c>
    </row>
    <row r="22" spans="2:19" ht="28.5" customHeight="1">
      <c r="B22" s="129"/>
      <c r="C22" s="226" t="s">
        <v>265</v>
      </c>
      <c r="D22" s="183"/>
      <c r="E22" s="183"/>
      <c r="F22" s="183"/>
      <c r="G22" s="183"/>
      <c r="H22" s="183"/>
      <c r="J22" s="202" t="str">
        <f>IF(請求データ入力!$B$23&lt;&gt;0,請求データ入力!$B$23," ")</f>
        <v xml:space="preserve"> </v>
      </c>
      <c r="K22" s="400" t="str">
        <f>IF(請求データ入力!$C$23&lt;&gt;0,請求データ入力!$C$23," ")</f>
        <v xml:space="preserve"> </v>
      </c>
      <c r="L22" s="401"/>
      <c r="M22" s="450" t="str">
        <f>請求データ入力!$D$23</f>
        <v/>
      </c>
      <c r="N22" s="451"/>
      <c r="O22" s="452"/>
      <c r="P22" s="453" t="str">
        <f>IF(請求データ入力!D23="","",請求データ入力!$E$4&amp;"月 "&amp;請求データ入力!$C$10&amp;" "&amp;請求データ入力!I23)</f>
        <v/>
      </c>
      <c r="Q22" s="453"/>
      <c r="R22" s="454"/>
      <c r="S22" s="251">
        <f>請求データ入力!P23</f>
        <v>0</v>
      </c>
    </row>
    <row r="23" spans="2:19" ht="28.5" customHeight="1">
      <c r="B23" s="141">
        <v>4</v>
      </c>
      <c r="C23" s="127" t="s">
        <v>49</v>
      </c>
      <c r="D23" s="183"/>
      <c r="E23" s="183"/>
      <c r="F23" s="183"/>
      <c r="G23" s="183"/>
      <c r="H23" s="183"/>
      <c r="J23" s="202" t="str">
        <f>IF(請求データ入力!$B$24&lt;&gt;0,請求データ入力!$B$24," ")</f>
        <v xml:space="preserve"> </v>
      </c>
      <c r="K23" s="400" t="str">
        <f>IF(請求データ入力!$C$24&lt;&gt;0,請求データ入力!$C$24," ")</f>
        <v xml:space="preserve"> </v>
      </c>
      <c r="L23" s="401"/>
      <c r="M23" s="450" t="str">
        <f>請求データ入力!$D$24</f>
        <v/>
      </c>
      <c r="N23" s="451"/>
      <c r="O23" s="452"/>
      <c r="P23" s="453" t="str">
        <f>IF(請求データ入力!D24="","",請求データ入力!$E$4&amp;"月 "&amp;請求データ入力!$C$10&amp;" "&amp;請求データ入力!I24)</f>
        <v/>
      </c>
      <c r="Q23" s="453"/>
      <c r="R23" s="454"/>
      <c r="S23" s="251">
        <f>請求データ入力!P24</f>
        <v>0</v>
      </c>
    </row>
    <row r="24" spans="2:19" ht="28.5" customHeight="1">
      <c r="B24" s="129"/>
      <c r="C24" s="226" t="s">
        <v>50</v>
      </c>
      <c r="D24" s="183"/>
      <c r="E24" s="183"/>
      <c r="F24" s="183"/>
      <c r="G24" s="183"/>
      <c r="H24" s="183"/>
      <c r="J24" s="202" t="str">
        <f>IF(請求データ入力!$B$25&lt;&gt;0,請求データ入力!$B$25," ")</f>
        <v xml:space="preserve"> </v>
      </c>
      <c r="K24" s="400" t="str">
        <f>IF(請求データ入力!$C$25&lt;&gt;0,請求データ入力!$C$25," ")</f>
        <v xml:space="preserve"> </v>
      </c>
      <c r="L24" s="401"/>
      <c r="M24" s="450" t="str">
        <f>請求データ入力!$D$25</f>
        <v/>
      </c>
      <c r="N24" s="451"/>
      <c r="O24" s="452"/>
      <c r="P24" s="454" t="str">
        <f>IF(請求データ入力!D25="","",請求データ入力!$E$4&amp;"月 "&amp;請求データ入力!$C$10&amp;" "&amp;請求データ入力!I25)</f>
        <v/>
      </c>
      <c r="Q24" s="488"/>
      <c r="R24" s="488"/>
      <c r="S24" s="252">
        <f>請求データ入力!P25</f>
        <v>0</v>
      </c>
    </row>
    <row r="25" spans="2:19" ht="28.5" customHeight="1" thickBot="1">
      <c r="B25" s="129"/>
      <c r="C25" s="226" t="s">
        <v>254</v>
      </c>
      <c r="D25" s="183"/>
      <c r="E25" s="183"/>
      <c r="F25" s="183"/>
      <c r="G25" s="183"/>
      <c r="H25" s="183"/>
      <c r="J25" s="203" t="str">
        <f>IF(請求データ入力!$B$26&lt;&gt;0,請求データ入力!$B$26," ")</f>
        <v xml:space="preserve"> </v>
      </c>
      <c r="K25" s="458" t="str">
        <f>IF(請求データ入力!$C$26&lt;&gt;0,請求データ入力!$C$26," ")</f>
        <v xml:space="preserve"> </v>
      </c>
      <c r="L25" s="459"/>
      <c r="M25" s="460" t="str">
        <f>請求データ入力!$D$26</f>
        <v/>
      </c>
      <c r="N25" s="461"/>
      <c r="O25" s="462"/>
      <c r="P25" s="491" t="str">
        <f>IF(請求データ入力!D26="","",請求データ入力!$E$4&amp;"月 "&amp;請求データ入力!$C$10&amp;" "&amp;請求データ入力!I26)</f>
        <v/>
      </c>
      <c r="Q25" s="492"/>
      <c r="R25" s="492"/>
      <c r="S25" s="253">
        <f>請求データ入力!P26</f>
        <v>0</v>
      </c>
    </row>
    <row r="26" spans="2:19" ht="28.5" customHeight="1">
      <c r="B26" s="141">
        <v>5</v>
      </c>
      <c r="C26" s="127" t="s">
        <v>252</v>
      </c>
      <c r="D26" s="128"/>
      <c r="E26" s="128"/>
      <c r="F26" s="128"/>
      <c r="G26" s="128"/>
      <c r="H26" s="128"/>
      <c r="J26" s="463" t="s">
        <v>10</v>
      </c>
      <c r="K26" s="464"/>
      <c r="L26" s="465"/>
      <c r="M26" s="493">
        <f>請求データ入力!$D$27</f>
        <v>0</v>
      </c>
      <c r="N26" s="494"/>
      <c r="O26" s="495"/>
      <c r="P26" s="496">
        <f>請求データ入力!$I$27</f>
        <v>0</v>
      </c>
      <c r="Q26" s="497"/>
      <c r="R26" s="498"/>
      <c r="S26" s="216"/>
    </row>
    <row r="27" spans="2:19" ht="28.5" customHeight="1">
      <c r="C27" s="225" t="s">
        <v>253</v>
      </c>
      <c r="D27" s="7"/>
      <c r="E27" s="7"/>
      <c r="F27" s="7"/>
      <c r="G27" s="7"/>
      <c r="H27" s="7"/>
      <c r="J27" s="466" t="str">
        <f>請求データ入力!B28</f>
        <v>消費税</v>
      </c>
      <c r="K27" s="467"/>
      <c r="L27" s="468"/>
      <c r="M27" s="481">
        <f>請求データ入力!$D$28</f>
        <v>0</v>
      </c>
      <c r="N27" s="482"/>
      <c r="O27" s="483"/>
      <c r="P27" s="219"/>
      <c r="Q27" s="149" t="str">
        <f>請求データ入力!I28</f>
        <v>(税率10.0％)</v>
      </c>
      <c r="R27" s="149"/>
      <c r="S27" s="217"/>
    </row>
    <row r="28" spans="2:19" ht="28.5" customHeight="1">
      <c r="B28" s="141">
        <v>6</v>
      </c>
      <c r="C28" s="224" t="s">
        <v>363</v>
      </c>
      <c r="D28" s="7"/>
      <c r="E28" s="7"/>
      <c r="F28" s="7"/>
      <c r="G28" s="7"/>
      <c r="H28" s="7"/>
      <c r="J28" s="466" t="str">
        <f>請求データ入力!B29</f>
        <v>消費税</v>
      </c>
      <c r="K28" s="467"/>
      <c r="L28" s="468"/>
      <c r="M28" s="481">
        <f>請求データ入力!$D$29</f>
        <v>0</v>
      </c>
      <c r="N28" s="482"/>
      <c r="O28" s="483"/>
      <c r="P28" s="219"/>
      <c r="Q28" s="149" t="str">
        <f>請求データ入力!I29</f>
        <v>(税率 8.0％)</v>
      </c>
      <c r="R28" s="149"/>
      <c r="S28" s="217"/>
    </row>
    <row r="29" spans="2:19" ht="28.5" customHeight="1">
      <c r="B29" s="141"/>
      <c r="C29" s="225" t="s">
        <v>364</v>
      </c>
      <c r="D29" s="7"/>
      <c r="E29" s="7"/>
      <c r="F29" s="7"/>
      <c r="G29" s="7"/>
      <c r="H29" s="7"/>
      <c r="J29" s="447" t="s">
        <v>12</v>
      </c>
      <c r="K29" s="448"/>
      <c r="L29" s="449"/>
      <c r="M29" s="489">
        <f>請求データ入力!$D$30</f>
        <v>0</v>
      </c>
      <c r="N29" s="335"/>
      <c r="O29" s="490"/>
      <c r="P29" s="485" t="str">
        <f>請求データ入力!$I$30</f>
        <v>　</v>
      </c>
      <c r="Q29" s="486"/>
      <c r="R29" s="487"/>
      <c r="S29" s="218"/>
    </row>
    <row r="30" spans="2:19" ht="28.5" customHeight="1" thickBot="1">
      <c r="B30" s="141"/>
      <c r="C30" s="225" t="s">
        <v>407</v>
      </c>
      <c r="D30" s="7"/>
      <c r="E30" s="7"/>
      <c r="F30" s="7"/>
      <c r="G30" s="7"/>
      <c r="H30" s="7"/>
      <c r="J30" s="402" t="s">
        <v>13</v>
      </c>
      <c r="K30" s="403"/>
      <c r="L30" s="404"/>
      <c r="M30" s="499">
        <f>請求データ入力!$D$31</f>
        <v>0</v>
      </c>
      <c r="N30" s="500"/>
      <c r="O30" s="500"/>
      <c r="P30" s="500"/>
      <c r="Q30" s="500"/>
      <c r="R30" s="500"/>
      <c r="S30" s="501"/>
    </row>
    <row r="31" spans="2:19" ht="16.5" customHeight="1"/>
    <row r="32" spans="2:19" ht="17.25" customHeight="1">
      <c r="B32" s="24" t="s">
        <v>43</v>
      </c>
      <c r="H32" s="413" t="s">
        <v>39</v>
      </c>
      <c r="I32" s="414"/>
      <c r="J32" s="441" t="str">
        <f>請求データ入力!$C$4&amp;"年"</f>
        <v>年</v>
      </c>
      <c r="K32" s="441">
        <f>請求データ入力!$E$4</f>
        <v>0</v>
      </c>
      <c r="L32" s="446" t="s">
        <v>41</v>
      </c>
      <c r="M32" s="414"/>
      <c r="Q32" s="152" t="s">
        <v>270</v>
      </c>
      <c r="R32" s="152">
        <f>初期入力!C5</f>
        <v>0</v>
      </c>
      <c r="S32" s="145"/>
    </row>
    <row r="33" spans="2:19" ht="19.5" customHeight="1">
      <c r="B33" s="7"/>
      <c r="H33" s="414"/>
      <c r="I33" s="414"/>
      <c r="J33" s="441"/>
      <c r="K33" s="441"/>
      <c r="L33" s="414"/>
      <c r="M33" s="414"/>
      <c r="Q33" s="424" t="str">
        <f>Q3</f>
        <v>年月日</v>
      </c>
      <c r="R33" s="424"/>
      <c r="S33" s="153"/>
    </row>
    <row r="34" spans="2:19" ht="14.25" customHeight="1">
      <c r="B34" s="7"/>
      <c r="J34" s="8"/>
      <c r="K34" s="9"/>
      <c r="L34" s="9"/>
      <c r="M34" s="10"/>
      <c r="N34" s="8"/>
    </row>
    <row r="35" spans="2:19" ht="18.75" customHeight="1">
      <c r="B35" s="517" t="s">
        <v>16</v>
      </c>
      <c r="C35" s="517"/>
      <c r="D35" s="517"/>
      <c r="E35" s="517"/>
      <c r="F35" s="517"/>
      <c r="L35" s="444" t="s">
        <v>18</v>
      </c>
      <c r="M35" s="274"/>
      <c r="O35" s="13">
        <f>初期入力!$C$7</f>
        <v>0</v>
      </c>
      <c r="P35" s="13" t="s">
        <v>19</v>
      </c>
      <c r="Q35" s="13">
        <f>初期入力!$E$7</f>
        <v>0</v>
      </c>
      <c r="R35" s="13"/>
      <c r="S35" s="13"/>
    </row>
    <row r="36" spans="2:19" ht="21" customHeight="1">
      <c r="B36" s="181"/>
      <c r="C36" s="517">
        <f>C6</f>
        <v>0</v>
      </c>
      <c r="D36" s="356"/>
      <c r="E36" s="356"/>
      <c r="F36" s="182"/>
      <c r="G36" s="521" t="s">
        <v>17</v>
      </c>
      <c r="J36" s="11"/>
      <c r="K36" s="12"/>
      <c r="L36" s="445" t="s">
        <v>4</v>
      </c>
      <c r="M36" s="356"/>
      <c r="O36" s="522">
        <f>初期入力!$C$9</f>
        <v>0</v>
      </c>
      <c r="P36" s="523"/>
      <c r="Q36" s="523"/>
      <c r="R36" s="523"/>
      <c r="S36" s="523"/>
    </row>
    <row r="37" spans="2:19" ht="20.25" customHeight="1">
      <c r="B37" s="524">
        <f>請求データ入力!$C$10</f>
        <v>0</v>
      </c>
      <c r="C37" s="524"/>
      <c r="D37" s="524"/>
      <c r="E37" s="524"/>
      <c r="F37" s="525"/>
      <c r="G37" s="521"/>
      <c r="L37" s="519" t="s">
        <v>20</v>
      </c>
      <c r="M37" s="421"/>
      <c r="O37" s="511">
        <f>初期入力!$C$11</f>
        <v>0</v>
      </c>
      <c r="P37" s="511" ph="1"/>
      <c r="Q37" s="511" ph="1"/>
      <c r="R37" s="511" ph="1"/>
      <c r="S37" s="100"/>
    </row>
    <row r="38" spans="2:19" ht="21.95" customHeight="1">
      <c r="B38" s="356" t="str">
        <f>"（工事担当者名　"&amp;請求データ入力!$C$12&amp;"　様）"</f>
        <v>（工事担当者名　　様）</v>
      </c>
      <c r="C38" s="356"/>
      <c r="D38" s="356"/>
      <c r="E38" s="421"/>
      <c r="F38" s="421"/>
      <c r="L38" s="506" t="s">
        <v>5</v>
      </c>
      <c r="M38" s="421"/>
      <c r="O38" s="517">
        <f>初期入力!$C$13</f>
        <v>0</v>
      </c>
      <c r="P38" s="517" ph="1"/>
      <c r="Q38" s="517" ph="1"/>
      <c r="R38" s="517" ph="1"/>
      <c r="S38" s="101" t="s">
        <v>230</v>
      </c>
    </row>
    <row r="39" spans="2:19" ht="21.95" customHeight="1">
      <c r="B39" s="5"/>
      <c r="C39" s="520"/>
      <c r="D39" s="274"/>
      <c r="E39" s="6"/>
      <c r="F39" s="520"/>
      <c r="G39" s="274"/>
      <c r="H39" s="16"/>
      <c r="I39" s="16"/>
      <c r="L39" s="421"/>
      <c r="M39" s="421"/>
      <c r="O39" s="518">
        <f>初期入力!$C$15</f>
        <v>0</v>
      </c>
      <c r="P39" s="518" ph="1"/>
      <c r="Q39" s="518" ph="1"/>
      <c r="R39" s="518" ph="1"/>
      <c r="S39" s="100"/>
    </row>
    <row r="40" spans="2:19" ht="17.100000000000001" customHeight="1">
      <c r="C40" t="s">
        <v>29</v>
      </c>
      <c r="L40" s="445" t="s">
        <v>21</v>
      </c>
      <c r="M40" s="421"/>
      <c r="O40" s="100">
        <f>初期入力!$C$17</f>
        <v>0</v>
      </c>
      <c r="P40" s="100"/>
      <c r="Q40" s="100"/>
      <c r="R40" s="100"/>
      <c r="S40" s="100"/>
    </row>
    <row r="41" spans="2:19" ht="16.5" customHeight="1">
      <c r="M41" s="15"/>
      <c r="O41" s="512">
        <f>初期入力!$I$26</f>
        <v>0</v>
      </c>
      <c r="P41" s="513"/>
      <c r="Q41" s="13"/>
      <c r="R41" s="120">
        <f>初期入力!$I$28</f>
        <v>0</v>
      </c>
      <c r="S41" s="13"/>
    </row>
    <row r="42" spans="2:19" ht="17.100000000000001" customHeight="1">
      <c r="B42" s="603" t="s">
        <v>269</v>
      </c>
      <c r="C42" s="603"/>
      <c r="D42">
        <f>D12</f>
        <v>0</v>
      </c>
      <c r="L42" s="445" t="s">
        <v>22</v>
      </c>
      <c r="M42" s="421"/>
      <c r="O42" s="513">
        <f>初期入力!$C$26</f>
        <v>0</v>
      </c>
      <c r="P42" s="513"/>
      <c r="Q42" s="22"/>
      <c r="R42" s="119">
        <f>初期入力!$C$28</f>
        <v>0</v>
      </c>
      <c r="S42" s="22"/>
    </row>
    <row r="43" spans="2:19" ht="18.95" customHeight="1">
      <c r="B43" s="356" t="s">
        <v>30</v>
      </c>
      <c r="C43" s="356"/>
      <c r="D43" s="2">
        <f>D13</f>
        <v>0</v>
      </c>
      <c r="E43" s="2" t="s">
        <v>31</v>
      </c>
      <c r="F43" s="2"/>
      <c r="G43" s="2"/>
      <c r="J43" s="213"/>
      <c r="L43" s="445" t="s">
        <v>25</v>
      </c>
      <c r="M43" s="421"/>
      <c r="O43" s="477">
        <f>初期入力!$C$30</f>
        <v>0</v>
      </c>
      <c r="P43" s="477" ph="1"/>
      <c r="Q43" s="477" ph="1"/>
      <c r="R43" s="477" ph="1"/>
      <c r="S43" s="421"/>
    </row>
    <row r="44" spans="2:19" ht="15.95" customHeight="1">
      <c r="M44" s="13"/>
      <c r="O44" s="484">
        <f>初期入力!$C$32</f>
        <v>0</v>
      </c>
      <c r="P44" s="484"/>
      <c r="Q44" s="13" t="s">
        <v>26</v>
      </c>
      <c r="R44" s="477" t="str">
        <f>初期入力!$C$34&amp;"　）"</f>
        <v>　）</v>
      </c>
      <c r="S44" s="477"/>
    </row>
    <row r="45" spans="2:19" ht="3" customHeight="1" thickBot="1">
      <c r="N45" s="13"/>
      <c r="O45" s="13"/>
      <c r="P45" s="13"/>
      <c r="Q45" s="13"/>
      <c r="R45" s="13"/>
      <c r="S45" s="13"/>
    </row>
    <row r="46" spans="2:19" ht="21" customHeight="1">
      <c r="B46" s="356"/>
      <c r="C46" s="356"/>
      <c r="D46" s="356"/>
      <c r="E46" s="356"/>
      <c r="F46" s="356"/>
      <c r="G46" s="1"/>
      <c r="H46" s="1"/>
      <c r="J46" s="435" t="s">
        <v>32</v>
      </c>
      <c r="K46" s="436"/>
      <c r="L46" s="437"/>
      <c r="M46" s="471" t="s">
        <v>345</v>
      </c>
      <c r="N46" s="516"/>
      <c r="O46" s="472"/>
      <c r="P46" s="516" t="s">
        <v>208</v>
      </c>
      <c r="Q46" s="472"/>
      <c r="R46" s="471" t="s">
        <v>346</v>
      </c>
      <c r="S46" s="472"/>
    </row>
    <row r="47" spans="2:19" ht="50.25" customHeight="1" thickBot="1">
      <c r="J47" s="438" t="str">
        <f>J17</f>
        <v/>
      </c>
      <c r="K47" s="439"/>
      <c r="L47" s="440"/>
      <c r="M47" s="478">
        <f>M17</f>
        <v>0</v>
      </c>
      <c r="N47" s="479"/>
      <c r="O47" s="480"/>
      <c r="P47" s="479">
        <f>P17</f>
        <v>0</v>
      </c>
      <c r="Q47" s="480"/>
      <c r="R47" s="469">
        <f>R17</f>
        <v>0</v>
      </c>
      <c r="S47" s="470"/>
    </row>
    <row r="48" spans="2:19" ht="18.75" customHeight="1">
      <c r="B48" s="657" t="s">
        <v>257</v>
      </c>
      <c r="C48" s="607"/>
      <c r="D48" s="610" t="s">
        <v>259</v>
      </c>
      <c r="E48" s="611"/>
      <c r="F48" s="606" t="s">
        <v>258</v>
      </c>
      <c r="G48" s="607"/>
      <c r="H48" s="509" t="s">
        <v>291</v>
      </c>
      <c r="I48" s="418"/>
      <c r="J48" s="507" t="s">
        <v>6</v>
      </c>
      <c r="K48" s="674" t="s">
        <v>7</v>
      </c>
      <c r="L48" s="418"/>
      <c r="M48" s="535" t="s">
        <v>348</v>
      </c>
      <c r="N48" s="535"/>
      <c r="O48" s="536"/>
      <c r="P48" s="509" t="s">
        <v>9</v>
      </c>
      <c r="Q48" s="509"/>
      <c r="R48" s="514"/>
      <c r="S48" s="526" t="s">
        <v>280</v>
      </c>
    </row>
    <row r="49" spans="2:19" ht="18.75" customHeight="1" thickBot="1">
      <c r="B49" s="658"/>
      <c r="C49" s="609"/>
      <c r="D49" s="612"/>
      <c r="E49" s="613"/>
      <c r="F49" s="608"/>
      <c r="G49" s="609"/>
      <c r="H49" s="510"/>
      <c r="I49" s="420"/>
      <c r="J49" s="508"/>
      <c r="K49" s="675"/>
      <c r="L49" s="420"/>
      <c r="M49" s="510"/>
      <c r="N49" s="510"/>
      <c r="O49" s="420"/>
      <c r="P49" s="510"/>
      <c r="Q49" s="510"/>
      <c r="R49" s="515"/>
      <c r="S49" s="527"/>
    </row>
    <row r="50" spans="2:19" ht="28.5" customHeight="1">
      <c r="B50" s="677"/>
      <c r="C50" s="412"/>
      <c r="D50" s="667"/>
      <c r="E50" s="668"/>
      <c r="F50" s="411"/>
      <c r="G50" s="412"/>
      <c r="H50" s="415">
        <f>請求データ入力!$C$8</f>
        <v>0</v>
      </c>
      <c r="I50" s="777"/>
      <c r="J50" s="201">
        <f>請求データ入力!B21</f>
        <v>0</v>
      </c>
      <c r="K50" s="534">
        <f>請求データ入力!C21</f>
        <v>0</v>
      </c>
      <c r="L50" s="505"/>
      <c r="M50" s="528" t="str">
        <f>M20</f>
        <v/>
      </c>
      <c r="N50" s="529"/>
      <c r="O50" s="530"/>
      <c r="P50" s="587" t="str">
        <f>P20</f>
        <v/>
      </c>
      <c r="Q50" s="588"/>
      <c r="R50" s="588"/>
      <c r="S50" s="250">
        <f t="shared" ref="S50:S55" si="0">S20</f>
        <v>0</v>
      </c>
    </row>
    <row r="51" spans="2:19" ht="28.5" customHeight="1">
      <c r="B51" s="640"/>
      <c r="C51" s="641"/>
      <c r="D51" s="407"/>
      <c r="E51" s="408"/>
      <c r="F51" s="671"/>
      <c r="G51" s="641"/>
      <c r="H51" s="781">
        <f>請求データ入力!$C$8</f>
        <v>0</v>
      </c>
      <c r="I51" s="779"/>
      <c r="J51" s="202">
        <f>請求データ入力!B22</f>
        <v>0</v>
      </c>
      <c r="K51" s="533">
        <f>請求データ入力!C22</f>
        <v>0</v>
      </c>
      <c r="L51" s="401"/>
      <c r="M51" s="450" t="str">
        <f t="shared" ref="M51:M59" si="1">M21</f>
        <v/>
      </c>
      <c r="N51" s="451"/>
      <c r="O51" s="452"/>
      <c r="P51" s="454" t="str">
        <f>P21</f>
        <v/>
      </c>
      <c r="Q51" s="488"/>
      <c r="R51" s="488"/>
      <c r="S51" s="251">
        <f t="shared" si="0"/>
        <v>0</v>
      </c>
    </row>
    <row r="52" spans="2:19" ht="28.5" customHeight="1">
      <c r="B52" s="640"/>
      <c r="C52" s="641"/>
      <c r="D52" s="407"/>
      <c r="E52" s="408"/>
      <c r="F52" s="671"/>
      <c r="G52" s="641"/>
      <c r="H52" s="778">
        <f>請求データ入力!$C$8</f>
        <v>0</v>
      </c>
      <c r="I52" s="779"/>
      <c r="J52" s="202">
        <f>請求データ入力!B23</f>
        <v>0</v>
      </c>
      <c r="K52" s="533">
        <f>請求データ入力!C23</f>
        <v>0</v>
      </c>
      <c r="L52" s="401"/>
      <c r="M52" s="450" t="str">
        <f t="shared" si="1"/>
        <v/>
      </c>
      <c r="N52" s="451"/>
      <c r="O52" s="452"/>
      <c r="P52" s="454" t="str">
        <f>P22</f>
        <v/>
      </c>
      <c r="Q52" s="488"/>
      <c r="R52" s="488"/>
      <c r="S52" s="251">
        <f t="shared" si="0"/>
        <v>0</v>
      </c>
    </row>
    <row r="53" spans="2:19" ht="28.5" customHeight="1">
      <c r="B53" s="640"/>
      <c r="C53" s="641"/>
      <c r="D53" s="407"/>
      <c r="E53" s="408"/>
      <c r="F53" s="671"/>
      <c r="G53" s="641"/>
      <c r="H53" s="781">
        <f>請求データ入力!$C$8</f>
        <v>0</v>
      </c>
      <c r="I53" s="779"/>
      <c r="J53" s="202">
        <f>請求データ入力!B24</f>
        <v>0</v>
      </c>
      <c r="K53" s="533">
        <f>請求データ入力!C24</f>
        <v>0</v>
      </c>
      <c r="L53" s="401"/>
      <c r="M53" s="450" t="str">
        <f t="shared" si="1"/>
        <v/>
      </c>
      <c r="N53" s="451"/>
      <c r="O53" s="452"/>
      <c r="P53" s="454" t="str">
        <f>P23</f>
        <v/>
      </c>
      <c r="Q53" s="488"/>
      <c r="R53" s="488"/>
      <c r="S53" s="251">
        <f t="shared" si="0"/>
        <v>0</v>
      </c>
    </row>
    <row r="54" spans="2:19" ht="28.5" customHeight="1">
      <c r="B54" s="640"/>
      <c r="C54" s="641"/>
      <c r="D54" s="407"/>
      <c r="E54" s="408"/>
      <c r="F54" s="671"/>
      <c r="G54" s="641"/>
      <c r="H54" s="781">
        <f>請求データ入力!$C$8</f>
        <v>0</v>
      </c>
      <c r="I54" s="779"/>
      <c r="J54" s="202">
        <f>請求データ入力!B25</f>
        <v>0</v>
      </c>
      <c r="K54" s="533">
        <f>請求データ入力!C25</f>
        <v>0</v>
      </c>
      <c r="L54" s="401"/>
      <c r="M54" s="450" t="str">
        <f t="shared" si="1"/>
        <v/>
      </c>
      <c r="N54" s="451"/>
      <c r="O54" s="452"/>
      <c r="P54" s="454">
        <f>請求データ入力!I25</f>
        <v>0</v>
      </c>
      <c r="Q54" s="488"/>
      <c r="R54" s="488"/>
      <c r="S54" s="251">
        <f t="shared" si="0"/>
        <v>0</v>
      </c>
    </row>
    <row r="55" spans="2:19" ht="28.5" customHeight="1" thickBot="1">
      <c r="B55" s="688"/>
      <c r="C55" s="432"/>
      <c r="D55" s="409"/>
      <c r="E55" s="410"/>
      <c r="F55" s="431"/>
      <c r="G55" s="432"/>
      <c r="H55" s="782">
        <f>請求データ入力!$C$8</f>
        <v>0</v>
      </c>
      <c r="I55" s="780"/>
      <c r="J55" s="214">
        <f>請求データ入力!B26</f>
        <v>0</v>
      </c>
      <c r="K55" s="539">
        <f>請求データ入力!C26</f>
        <v>0</v>
      </c>
      <c r="L55" s="540"/>
      <c r="M55" s="541" t="str">
        <f t="shared" si="1"/>
        <v/>
      </c>
      <c r="N55" s="542"/>
      <c r="O55" s="543"/>
      <c r="P55" s="544">
        <f>請求データ入力!I26</f>
        <v>0</v>
      </c>
      <c r="Q55" s="545"/>
      <c r="R55" s="545"/>
      <c r="S55" s="254">
        <f t="shared" si="0"/>
        <v>0</v>
      </c>
    </row>
    <row r="56" spans="2:19" ht="28.5" customHeight="1">
      <c r="B56" s="669"/>
      <c r="C56" s="406"/>
      <c r="D56" s="405"/>
      <c r="E56" s="406"/>
      <c r="F56" s="405"/>
      <c r="G56" s="406"/>
      <c r="H56" s="776"/>
      <c r="I56" s="777"/>
      <c r="J56" s="547" t="s">
        <v>10</v>
      </c>
      <c r="K56" s="548"/>
      <c r="L56" s="549"/>
      <c r="M56" s="455">
        <f t="shared" si="1"/>
        <v>0</v>
      </c>
      <c r="N56" s="456"/>
      <c r="O56" s="457"/>
      <c r="P56" s="496">
        <f>請求データ入力!$I$27</f>
        <v>0</v>
      </c>
      <c r="Q56" s="497"/>
      <c r="R56" s="498"/>
      <c r="S56" s="220"/>
    </row>
    <row r="57" spans="2:19" ht="28.5" customHeight="1">
      <c r="B57" s="660"/>
      <c r="C57" s="408"/>
      <c r="D57" s="407"/>
      <c r="E57" s="408"/>
      <c r="F57" s="407"/>
      <c r="G57" s="408"/>
      <c r="H57" s="531"/>
      <c r="I57" s="532"/>
      <c r="J57" s="466" t="str">
        <f>請求データ入力!B28</f>
        <v>消費税</v>
      </c>
      <c r="K57" s="467"/>
      <c r="L57" s="468"/>
      <c r="M57" s="450">
        <f t="shared" si="1"/>
        <v>0</v>
      </c>
      <c r="N57" s="451"/>
      <c r="O57" s="452"/>
      <c r="P57" s="221"/>
      <c r="Q57" s="150" t="str">
        <f>請求データ入力!I28</f>
        <v>(税率10.0％)</v>
      </c>
      <c r="R57" s="150"/>
      <c r="S57" s="217"/>
    </row>
    <row r="58" spans="2:19" ht="28.5" customHeight="1">
      <c r="B58" s="660"/>
      <c r="C58" s="408"/>
      <c r="D58" s="407"/>
      <c r="E58" s="408"/>
      <c r="F58" s="407"/>
      <c r="G58" s="408"/>
      <c r="H58" s="531"/>
      <c r="I58" s="532"/>
      <c r="J58" s="466" t="str">
        <f>請求データ入力!B29</f>
        <v>消費税</v>
      </c>
      <c r="K58" s="467"/>
      <c r="L58" s="468"/>
      <c r="M58" s="450">
        <f t="shared" si="1"/>
        <v>0</v>
      </c>
      <c r="N58" s="451"/>
      <c r="O58" s="452"/>
      <c r="P58" s="221"/>
      <c r="Q58" s="150" t="str">
        <f>請求データ入力!I29</f>
        <v>(税率 8.0％)</v>
      </c>
      <c r="R58" s="150"/>
      <c r="S58" s="217"/>
    </row>
    <row r="59" spans="2:19" ht="28.5" customHeight="1" thickBot="1">
      <c r="B59" s="661"/>
      <c r="C59" s="410"/>
      <c r="D59" s="409"/>
      <c r="E59" s="410"/>
      <c r="F59" s="409"/>
      <c r="G59" s="410"/>
      <c r="H59" s="537"/>
      <c r="I59" s="538"/>
      <c r="J59" s="550" t="s">
        <v>12</v>
      </c>
      <c r="K59" s="551"/>
      <c r="L59" s="552"/>
      <c r="M59" s="541">
        <f t="shared" si="1"/>
        <v>0</v>
      </c>
      <c r="N59" s="542"/>
      <c r="O59" s="543"/>
      <c r="P59" s="553" t="str">
        <f>請求データ入力!$I$30</f>
        <v>　</v>
      </c>
      <c r="Q59" s="554"/>
      <c r="R59" s="555"/>
      <c r="S59" s="231"/>
    </row>
    <row r="60" spans="2:19" ht="38.25" customHeight="1" thickBot="1">
      <c r="J60" s="374" t="s">
        <v>13</v>
      </c>
      <c r="K60" s="556"/>
      <c r="L60" s="375"/>
      <c r="M60" s="560">
        <f>請求データ入力!$D$31</f>
        <v>0</v>
      </c>
      <c r="N60" s="561"/>
      <c r="O60" s="561"/>
      <c r="P60" s="561"/>
      <c r="Q60" s="561"/>
      <c r="R60" s="561"/>
      <c r="S60" s="562"/>
    </row>
    <row r="61" spans="2:19" ht="16.5" customHeight="1"/>
    <row r="62" spans="2:19" ht="17.25" customHeight="1">
      <c r="B62" s="24" t="s">
        <v>256</v>
      </c>
      <c r="H62" s="413" t="s">
        <v>39</v>
      </c>
      <c r="I62" s="414"/>
      <c r="J62" s="441" t="str">
        <f>請求データ入力!$C$4&amp;"年"</f>
        <v>年</v>
      </c>
      <c r="K62" s="441">
        <f>請求データ入力!$E$4</f>
        <v>0</v>
      </c>
      <c r="L62" s="446" t="s">
        <v>41</v>
      </c>
      <c r="M62" s="414"/>
      <c r="Q62" s="152" t="s">
        <v>270</v>
      </c>
      <c r="R62" s="152">
        <f>初期入力!C5</f>
        <v>0</v>
      </c>
      <c r="S62" s="145"/>
    </row>
    <row r="63" spans="2:19" ht="19.5" customHeight="1">
      <c r="B63" s="7"/>
      <c r="H63" s="414"/>
      <c r="I63" s="414"/>
      <c r="J63" s="441"/>
      <c r="K63" s="441"/>
      <c r="L63" s="414"/>
      <c r="M63" s="414"/>
      <c r="Q63" s="424" t="str">
        <f>Q3</f>
        <v>年月日</v>
      </c>
      <c r="R63" s="424"/>
      <c r="S63" s="146"/>
    </row>
    <row r="64" spans="2:19" ht="14.25" customHeight="1">
      <c r="B64" s="7"/>
      <c r="J64" s="8"/>
      <c r="K64" s="9"/>
      <c r="L64" s="9"/>
      <c r="M64" s="10"/>
      <c r="N64" s="8"/>
    </row>
    <row r="65" spans="2:45" ht="18.75">
      <c r="B65" s="517" t="s">
        <v>16</v>
      </c>
      <c r="C65" s="517"/>
      <c r="D65" s="517"/>
      <c r="E65" s="564"/>
      <c r="F65" s="564"/>
      <c r="L65" s="477" t="s">
        <v>18</v>
      </c>
      <c r="M65" s="421"/>
      <c r="O65" s="13">
        <f>初期入力!$C$7</f>
        <v>0</v>
      </c>
      <c r="P65" s="13" t="s">
        <v>19</v>
      </c>
      <c r="Q65" s="13">
        <f>初期入力!$E$7</f>
        <v>0</v>
      </c>
      <c r="R65" s="13"/>
      <c r="S65" s="13"/>
    </row>
    <row r="66" spans="2:45" ht="21" customHeight="1">
      <c r="B66" s="148"/>
      <c r="C66" s="517">
        <f>C6</f>
        <v>0</v>
      </c>
      <c r="D66" s="421"/>
      <c r="E66" s="421"/>
      <c r="F66" s="100"/>
      <c r="G66" s="521" t="s">
        <v>17</v>
      </c>
      <c r="J66" s="11"/>
      <c r="K66" s="12"/>
      <c r="L66" s="445" t="s">
        <v>4</v>
      </c>
      <c r="M66" s="356"/>
      <c r="O66" s="442">
        <f>初期入力!$C$9</f>
        <v>0</v>
      </c>
      <c r="P66" s="443"/>
      <c r="Q66" s="443"/>
      <c r="R66" s="443"/>
      <c r="S66" s="443"/>
    </row>
    <row r="67" spans="2:45" ht="20.25" customHeight="1">
      <c r="B67" s="524">
        <f>B37</f>
        <v>0</v>
      </c>
      <c r="C67" s="524"/>
      <c r="D67" s="524"/>
      <c r="E67" s="524"/>
      <c r="F67" s="525"/>
      <c r="G67" s="521"/>
      <c r="L67" s="519" t="s">
        <v>20</v>
      </c>
      <c r="M67" s="421"/>
      <c r="O67" s="511">
        <f>初期入力!$C$11</f>
        <v>0</v>
      </c>
      <c r="P67" s="511" ph="1"/>
      <c r="Q67" s="511" ph="1"/>
      <c r="R67" s="511" ph="1"/>
      <c r="S67" s="100"/>
      <c r="AP67" ph="1"/>
      <c r="AQ67" ph="1"/>
      <c r="AR67" ph="1"/>
      <c r="AS67" ph="1"/>
    </row>
    <row r="68" spans="2:45" ht="21.95" customHeight="1">
      <c r="B68" s="356" t="str">
        <f>"（工事担当者名　"&amp;請求データ入力!$C$12&amp;"　様）"</f>
        <v>（工事担当者名　　様）</v>
      </c>
      <c r="C68" s="356"/>
      <c r="D68" s="356"/>
      <c r="E68" s="421"/>
      <c r="F68" s="421"/>
      <c r="L68" s="506" t="s">
        <v>5</v>
      </c>
      <c r="M68" s="421"/>
      <c r="O68" s="517">
        <f>初期入力!$C$13</f>
        <v>0</v>
      </c>
      <c r="P68" s="517" ph="1"/>
      <c r="Q68" s="517" ph="1"/>
      <c r="R68" s="517" ph="1"/>
      <c r="S68" s="101" t="s">
        <v>230</v>
      </c>
      <c r="AP68" ph="1"/>
      <c r="AQ68" ph="1"/>
      <c r="AR68" ph="1"/>
      <c r="AS68" ph="1"/>
    </row>
    <row r="69" spans="2:45" ht="21.95" customHeight="1">
      <c r="B69" s="5"/>
      <c r="C69" s="520"/>
      <c r="D69" s="274"/>
      <c r="E69" s="6"/>
      <c r="F69" s="520"/>
      <c r="G69" s="274"/>
      <c r="H69" s="16"/>
      <c r="I69" s="16"/>
      <c r="L69" s="421"/>
      <c r="M69" s="421"/>
      <c r="O69" s="518">
        <f>初期入力!$C$15</f>
        <v>0</v>
      </c>
      <c r="P69" s="518" ph="1"/>
      <c r="Q69" s="518" ph="1"/>
      <c r="R69" s="518" ph="1"/>
      <c r="S69" s="100"/>
      <c r="AP69" ph="1"/>
      <c r="AQ69" ph="1"/>
      <c r="AR69" ph="1"/>
      <c r="AS69" ph="1"/>
    </row>
    <row r="70" spans="2:45" ht="17.100000000000001" customHeight="1">
      <c r="C70" t="s">
        <v>29</v>
      </c>
      <c r="L70" s="445" t="s">
        <v>21</v>
      </c>
      <c r="M70" s="421"/>
      <c r="O70" s="100">
        <f>初期入力!$C$17</f>
        <v>0</v>
      </c>
      <c r="P70" s="100"/>
      <c r="Q70" s="100"/>
      <c r="R70" s="100"/>
      <c r="S70" s="100"/>
    </row>
    <row r="71" spans="2:45" ht="15.75" customHeight="1">
      <c r="M71" s="15"/>
      <c r="O71" s="670">
        <f>初期入力!$I$26</f>
        <v>0</v>
      </c>
      <c r="P71" s="484"/>
      <c r="Q71" s="13"/>
      <c r="R71" s="118">
        <f>初期入力!$I$28</f>
        <v>0</v>
      </c>
      <c r="S71" s="13"/>
    </row>
    <row r="72" spans="2:45" ht="17.100000000000001" customHeight="1">
      <c r="B72" s="603" t="s">
        <v>269</v>
      </c>
      <c r="C72" s="603"/>
      <c r="D72">
        <f>D42</f>
        <v>0</v>
      </c>
      <c r="L72" s="445" t="s">
        <v>22</v>
      </c>
      <c r="M72" s="421"/>
      <c r="O72" s="513">
        <f>初期入力!$C$26</f>
        <v>0</v>
      </c>
      <c r="P72" s="513"/>
      <c r="Q72" s="96" t="s">
        <v>23</v>
      </c>
      <c r="R72" s="119">
        <f>初期入力!$C$28</f>
        <v>0</v>
      </c>
      <c r="S72" s="22" t="s">
        <v>24</v>
      </c>
    </row>
    <row r="73" spans="2:45" ht="18.95" customHeight="1">
      <c r="B73" s="356" t="s">
        <v>30</v>
      </c>
      <c r="C73" s="356"/>
      <c r="D73" s="2">
        <f>請求データ入力!$C$16</f>
        <v>0</v>
      </c>
      <c r="E73" s="2" t="s">
        <v>31</v>
      </c>
      <c r="F73" s="2"/>
      <c r="G73" s="2"/>
      <c r="L73" s="445" t="s">
        <v>25</v>
      </c>
      <c r="M73" s="421"/>
      <c r="O73" s="477">
        <f>初期入力!$C$30</f>
        <v>0</v>
      </c>
      <c r="P73" s="477" ph="1"/>
      <c r="Q73" s="477" ph="1"/>
      <c r="R73" s="477" ph="1"/>
      <c r="S73" s="421"/>
      <c r="AP73" ph="1"/>
      <c r="AQ73" ph="1"/>
      <c r="AR73" ph="1"/>
      <c r="AS73" ph="1"/>
    </row>
    <row r="74" spans="2:45" ht="15.95" customHeight="1">
      <c r="M74" s="13"/>
      <c r="O74" s="484">
        <f>初期入力!$C$32</f>
        <v>0</v>
      </c>
      <c r="P74" s="484"/>
      <c r="Q74" s="13" t="s">
        <v>26</v>
      </c>
      <c r="R74" s="477" t="str">
        <f>初期入力!$C$34&amp;"　）"</f>
        <v>　）</v>
      </c>
      <c r="S74" s="477"/>
    </row>
    <row r="75" spans="2:45" ht="1.5" customHeight="1" thickBot="1">
      <c r="N75" s="13"/>
      <c r="O75" s="13"/>
      <c r="P75" s="13"/>
      <c r="Q75" s="13"/>
      <c r="R75" s="13"/>
      <c r="S75" s="13"/>
    </row>
    <row r="76" spans="2:45" ht="21" customHeight="1">
      <c r="B76" s="535"/>
      <c r="C76" s="535"/>
      <c r="D76" s="535"/>
      <c r="E76" s="535"/>
      <c r="F76" s="535"/>
      <c r="G76" s="1"/>
      <c r="H76" s="1"/>
      <c r="J76" s="435" t="s">
        <v>32</v>
      </c>
      <c r="K76" s="436"/>
      <c r="L76" s="437"/>
      <c r="M76" s="471" t="s">
        <v>345</v>
      </c>
      <c r="N76" s="516"/>
      <c r="O76" s="472"/>
      <c r="P76" s="471" t="s">
        <v>208</v>
      </c>
      <c r="Q76" s="472"/>
      <c r="R76" s="471" t="s">
        <v>346</v>
      </c>
      <c r="S76" s="472"/>
    </row>
    <row r="77" spans="2:45" ht="50.25" customHeight="1" thickBot="1">
      <c r="J77" s="438" t="str">
        <f>J17</f>
        <v/>
      </c>
      <c r="K77" s="439"/>
      <c r="L77" s="440"/>
      <c r="M77" s="478">
        <f>M17</f>
        <v>0</v>
      </c>
      <c r="N77" s="479"/>
      <c r="O77" s="480"/>
      <c r="P77" s="478">
        <f>P17</f>
        <v>0</v>
      </c>
      <c r="Q77" s="480"/>
      <c r="R77" s="469">
        <f>M89</f>
        <v>0</v>
      </c>
      <c r="S77" s="470"/>
    </row>
    <row r="78" spans="2:45" ht="18.75" customHeight="1">
      <c r="B78" s="657" t="s">
        <v>257</v>
      </c>
      <c r="C78" s="607"/>
      <c r="D78" s="610" t="s">
        <v>259</v>
      </c>
      <c r="E78" s="611"/>
      <c r="F78" s="606" t="s">
        <v>258</v>
      </c>
      <c r="G78" s="607"/>
      <c r="H78" s="509" t="s">
        <v>291</v>
      </c>
      <c r="I78" s="418"/>
      <c r="J78" s="604" t="s">
        <v>6</v>
      </c>
      <c r="K78" s="624" t="s">
        <v>7</v>
      </c>
      <c r="L78" s="514"/>
      <c r="M78" s="509" t="s">
        <v>348</v>
      </c>
      <c r="N78" s="509"/>
      <c r="O78" s="514"/>
      <c r="P78" s="509" t="s">
        <v>9</v>
      </c>
      <c r="Q78" s="509"/>
      <c r="R78" s="514"/>
      <c r="S78" s="526" t="s">
        <v>280</v>
      </c>
      <c r="T78" s="255"/>
    </row>
    <row r="79" spans="2:45" ht="18.75" customHeight="1" thickBot="1">
      <c r="B79" s="658"/>
      <c r="C79" s="609"/>
      <c r="D79" s="612"/>
      <c r="E79" s="613"/>
      <c r="F79" s="608"/>
      <c r="G79" s="609"/>
      <c r="H79" s="510"/>
      <c r="I79" s="420"/>
      <c r="J79" s="605"/>
      <c r="K79" s="625"/>
      <c r="L79" s="515"/>
      <c r="M79" s="510"/>
      <c r="N79" s="510"/>
      <c r="O79" s="515"/>
      <c r="P79" s="510"/>
      <c r="Q79" s="510"/>
      <c r="R79" s="515"/>
      <c r="S79" s="527"/>
      <c r="T79" s="255"/>
    </row>
    <row r="80" spans="2:45" ht="28.5" customHeight="1">
      <c r="B80" s="659">
        <f>B50</f>
        <v>0</v>
      </c>
      <c r="C80" s="412"/>
      <c r="D80" s="667">
        <f>D50</f>
        <v>0</v>
      </c>
      <c r="E80" s="668"/>
      <c r="F80" s="411">
        <f>F50</f>
        <v>0</v>
      </c>
      <c r="G80" s="412"/>
      <c r="H80" s="620">
        <f>請求データ入力!$C$8</f>
        <v>0</v>
      </c>
      <c r="I80" s="621"/>
      <c r="J80" s="228" t="str">
        <f>IF(請求データ入力!$B$21&lt;&gt;0,請求データ入力!$B$21," ")</f>
        <v xml:space="preserve"> </v>
      </c>
      <c r="K80" s="626" t="str">
        <f>IF(請求データ入力!$C$21&lt;&gt;0,請求データ入力!$C$21," ")</f>
        <v xml:space="preserve"> </v>
      </c>
      <c r="L80" s="627"/>
      <c r="M80" s="528" t="str">
        <f>請求データ入力!$D$21</f>
        <v/>
      </c>
      <c r="N80" s="529"/>
      <c r="O80" s="529"/>
      <c r="P80" s="618" t="str">
        <f>P50</f>
        <v/>
      </c>
      <c r="Q80" s="619"/>
      <c r="R80" s="619"/>
      <c r="S80" s="250">
        <f t="shared" ref="S80:S85" si="2">S20</f>
        <v>0</v>
      </c>
      <c r="T80" s="255"/>
    </row>
    <row r="81" spans="2:45" ht="28.5" customHeight="1">
      <c r="B81" s="660">
        <f>B51</f>
        <v>0</v>
      </c>
      <c r="C81" s="408"/>
      <c r="D81" s="407">
        <f>D51</f>
        <v>0</v>
      </c>
      <c r="E81" s="408"/>
      <c r="F81" s="407">
        <f>F51</f>
        <v>0</v>
      </c>
      <c r="G81" s="408"/>
      <c r="H81" s="531">
        <f>請求データ入力!$C$8</f>
        <v>0</v>
      </c>
      <c r="I81" s="532"/>
      <c r="J81" s="229" t="str">
        <f>IF(請求データ入力!$B$22&lt;&gt;0,請求データ入力!$B$22," ")</f>
        <v xml:space="preserve"> </v>
      </c>
      <c r="K81" s="616" t="str">
        <f>IF(請求データ入力!$C$22&lt;&gt;0,請求データ入力!$C$22," ")</f>
        <v xml:space="preserve"> </v>
      </c>
      <c r="L81" s="617"/>
      <c r="M81" s="450" t="str">
        <f>請求データ入力!$D$22</f>
        <v/>
      </c>
      <c r="N81" s="451"/>
      <c r="O81" s="451"/>
      <c r="P81" s="614" t="str">
        <f>P51</f>
        <v/>
      </c>
      <c r="Q81" s="615"/>
      <c r="R81" s="615"/>
      <c r="S81" s="251">
        <f t="shared" si="2"/>
        <v>0</v>
      </c>
      <c r="T81" s="255"/>
    </row>
    <row r="82" spans="2:45" ht="28.5" customHeight="1">
      <c r="B82" s="660">
        <f>B52</f>
        <v>0</v>
      </c>
      <c r="C82" s="408"/>
      <c r="D82" s="407">
        <f>D52</f>
        <v>0</v>
      </c>
      <c r="E82" s="408"/>
      <c r="F82" s="407">
        <f t="shared" ref="F81:F85" si="3">F52</f>
        <v>0</v>
      </c>
      <c r="G82" s="408"/>
      <c r="H82" s="531">
        <f>請求データ入力!$C$8</f>
        <v>0</v>
      </c>
      <c r="I82" s="532"/>
      <c r="J82" s="229" t="str">
        <f>IF(請求データ入力!$B$23&lt;&gt;0,請求データ入力!$B$23," ")</f>
        <v xml:space="preserve"> </v>
      </c>
      <c r="K82" s="616" t="str">
        <f>IF(請求データ入力!$C$23&lt;&gt;0,請求データ入力!$C$23," ")</f>
        <v xml:space="preserve"> </v>
      </c>
      <c r="L82" s="617"/>
      <c r="M82" s="450" t="str">
        <f>請求データ入力!$D$23</f>
        <v/>
      </c>
      <c r="N82" s="451"/>
      <c r="O82" s="451"/>
      <c r="P82" s="614" t="str">
        <f>P52</f>
        <v/>
      </c>
      <c r="Q82" s="615"/>
      <c r="R82" s="615"/>
      <c r="S82" s="251">
        <f t="shared" si="2"/>
        <v>0</v>
      </c>
      <c r="T82" s="255"/>
    </row>
    <row r="83" spans="2:45" ht="28.5" customHeight="1">
      <c r="B83" s="660">
        <f>B53</f>
        <v>0</v>
      </c>
      <c r="C83" s="408"/>
      <c r="D83" s="407">
        <f>D53</f>
        <v>0</v>
      </c>
      <c r="E83" s="408"/>
      <c r="F83" s="407">
        <f t="shared" si="3"/>
        <v>0</v>
      </c>
      <c r="G83" s="408"/>
      <c r="H83" s="531">
        <f>請求データ入力!$C$8</f>
        <v>0</v>
      </c>
      <c r="I83" s="532"/>
      <c r="J83" s="229" t="str">
        <f>IF(請求データ入力!$B$24&lt;&gt;0,請求データ入力!$B$24," ")</f>
        <v xml:space="preserve"> </v>
      </c>
      <c r="K83" s="616" t="str">
        <f>IF(請求データ入力!$C$24&lt;&gt;0,請求データ入力!$C$24," ")</f>
        <v xml:space="preserve"> </v>
      </c>
      <c r="L83" s="617"/>
      <c r="M83" s="450" t="str">
        <f>請求データ入力!$D$24</f>
        <v/>
      </c>
      <c r="N83" s="451"/>
      <c r="O83" s="451"/>
      <c r="P83" s="614" t="str">
        <f>P53</f>
        <v/>
      </c>
      <c r="Q83" s="615"/>
      <c r="R83" s="615"/>
      <c r="S83" s="251">
        <f t="shared" si="2"/>
        <v>0</v>
      </c>
      <c r="T83" s="255"/>
    </row>
    <row r="84" spans="2:45" ht="28.5" customHeight="1">
      <c r="B84" s="660">
        <f>B54</f>
        <v>0</v>
      </c>
      <c r="C84" s="408"/>
      <c r="D84" s="407">
        <f>D54</f>
        <v>0</v>
      </c>
      <c r="E84" s="408"/>
      <c r="F84" s="407">
        <f t="shared" si="3"/>
        <v>0</v>
      </c>
      <c r="G84" s="408"/>
      <c r="H84" s="531">
        <f>請求データ入力!$C$8</f>
        <v>0</v>
      </c>
      <c r="I84" s="532"/>
      <c r="J84" s="229" t="str">
        <f>IF(請求データ入力!$B$25&lt;&gt;0,請求データ入力!$B$25," ")</f>
        <v xml:space="preserve"> </v>
      </c>
      <c r="K84" s="616" t="str">
        <f>IF(請求データ入力!$C$25&lt;&gt;0,請求データ入力!$C$25," ")</f>
        <v xml:space="preserve"> </v>
      </c>
      <c r="L84" s="617"/>
      <c r="M84" s="450" t="str">
        <f>請求データ入力!$D$25</f>
        <v/>
      </c>
      <c r="N84" s="451"/>
      <c r="O84" s="451"/>
      <c r="P84" s="614">
        <f>請求データ入力!I25</f>
        <v>0</v>
      </c>
      <c r="Q84" s="615"/>
      <c r="R84" s="615"/>
      <c r="S84" s="251">
        <f t="shared" si="2"/>
        <v>0</v>
      </c>
      <c r="T84" s="255"/>
    </row>
    <row r="85" spans="2:45" ht="28.5" customHeight="1" thickBot="1">
      <c r="B85" s="661">
        <f>B55</f>
        <v>0</v>
      </c>
      <c r="C85" s="410"/>
      <c r="D85" s="409">
        <f>D55</f>
        <v>0</v>
      </c>
      <c r="E85" s="410"/>
      <c r="F85" s="409">
        <f t="shared" si="3"/>
        <v>0</v>
      </c>
      <c r="G85" s="410"/>
      <c r="H85" s="537">
        <f>請求データ入力!$C$8</f>
        <v>0</v>
      </c>
      <c r="I85" s="538"/>
      <c r="J85" s="232" t="str">
        <f>IF(請求データ入力!$B$26&lt;&gt;0,請求データ入力!$B$26," ")</f>
        <v xml:space="preserve"> </v>
      </c>
      <c r="K85" s="636" t="str">
        <f>IF(請求データ入力!$C$26&lt;&gt;0,請求データ入力!$C$26," ")</f>
        <v xml:space="preserve"> </v>
      </c>
      <c r="L85" s="637"/>
      <c r="M85" s="460" t="str">
        <f>請求データ入力!$D$26</f>
        <v/>
      </c>
      <c r="N85" s="461"/>
      <c r="O85" s="461"/>
      <c r="P85" s="638">
        <f>請求データ入力!I26</f>
        <v>0</v>
      </c>
      <c r="Q85" s="639"/>
      <c r="R85" s="639"/>
      <c r="S85" s="253">
        <f t="shared" si="2"/>
        <v>0</v>
      </c>
      <c r="T85" s="255"/>
    </row>
    <row r="86" spans="2:45" ht="28.5" customHeight="1">
      <c r="B86" s="669"/>
      <c r="C86" s="406"/>
      <c r="D86" s="405"/>
      <c r="E86" s="406"/>
      <c r="F86" s="405"/>
      <c r="G86" s="406"/>
      <c r="H86" s="546"/>
      <c r="I86" s="416"/>
      <c r="J86" s="547" t="s">
        <v>10</v>
      </c>
      <c r="K86" s="548"/>
      <c r="L86" s="633"/>
      <c r="M86" s="634">
        <f>請求データ入力!$D$27</f>
        <v>0</v>
      </c>
      <c r="N86" s="494"/>
      <c r="O86" s="494"/>
      <c r="P86" s="635">
        <f>請求データ入力!$I$27</f>
        <v>0</v>
      </c>
      <c r="Q86" s="497"/>
      <c r="R86" s="498"/>
      <c r="S86" s="216"/>
    </row>
    <row r="87" spans="2:45" ht="28.5" customHeight="1">
      <c r="B87" s="660"/>
      <c r="C87" s="408"/>
      <c r="D87" s="407"/>
      <c r="E87" s="408"/>
      <c r="F87" s="407"/>
      <c r="G87" s="408"/>
      <c r="H87" s="531"/>
      <c r="I87" s="532"/>
      <c r="J87" s="466" t="str">
        <f>請求データ入力!B28</f>
        <v>消費税</v>
      </c>
      <c r="K87" s="467"/>
      <c r="L87" s="591"/>
      <c r="M87" s="592">
        <f>請求データ入力!$D$28</f>
        <v>0</v>
      </c>
      <c r="N87" s="482"/>
      <c r="O87" s="482"/>
      <c r="P87" s="230" t="str">
        <f>請求データ入力!$I$28</f>
        <v>(税率10.0％)</v>
      </c>
      <c r="Q87" s="110"/>
      <c r="R87" s="150"/>
      <c r="S87" s="217"/>
    </row>
    <row r="88" spans="2:45" ht="28.5" customHeight="1">
      <c r="B88" s="660"/>
      <c r="C88" s="408"/>
      <c r="D88" s="407"/>
      <c r="E88" s="408"/>
      <c r="F88" s="407"/>
      <c r="G88" s="408"/>
      <c r="H88" s="531"/>
      <c r="I88" s="532"/>
      <c r="J88" s="466" t="str">
        <f>請求データ入力!B29</f>
        <v>消費税</v>
      </c>
      <c r="K88" s="467"/>
      <c r="L88" s="591"/>
      <c r="M88" s="592">
        <f>請求データ入力!$D$29</f>
        <v>0</v>
      </c>
      <c r="N88" s="482"/>
      <c r="O88" s="482"/>
      <c r="P88" s="230" t="str">
        <f>請求データ入力!$I$29</f>
        <v>(税率 8.0％)</v>
      </c>
      <c r="Q88" s="110"/>
      <c r="R88" s="150"/>
      <c r="S88" s="217"/>
    </row>
    <row r="89" spans="2:45" ht="28.5" customHeight="1" thickBot="1">
      <c r="B89" s="661"/>
      <c r="C89" s="410"/>
      <c r="D89" s="409"/>
      <c r="E89" s="410"/>
      <c r="F89" s="409"/>
      <c r="G89" s="410"/>
      <c r="H89" s="628"/>
      <c r="I89" s="602"/>
      <c r="J89" s="550" t="s">
        <v>12</v>
      </c>
      <c r="K89" s="551"/>
      <c r="L89" s="629"/>
      <c r="M89" s="630">
        <f>請求データ入力!$D$30</f>
        <v>0</v>
      </c>
      <c r="N89" s="631"/>
      <c r="O89" s="631"/>
      <c r="P89" s="632" t="str">
        <f>請求データ入力!$I$30</f>
        <v>　</v>
      </c>
      <c r="Q89" s="554"/>
      <c r="R89" s="555"/>
      <c r="S89" s="231"/>
    </row>
    <row r="90" spans="2:45" ht="38.25" customHeight="1" thickBot="1">
      <c r="J90" s="374" t="s">
        <v>13</v>
      </c>
      <c r="K90" s="556"/>
      <c r="L90" s="622"/>
      <c r="M90" s="623">
        <f>請求データ入力!$D$31</f>
        <v>0</v>
      </c>
      <c r="N90" s="561"/>
      <c r="O90" s="561"/>
      <c r="P90" s="561"/>
      <c r="Q90" s="561"/>
      <c r="R90" s="561"/>
      <c r="S90" s="562"/>
    </row>
    <row r="95" spans="2:45" ht="21.75">
      <c r="P95" ph="1"/>
      <c r="Q95" ph="1"/>
      <c r="R95" ph="1"/>
      <c r="AP95" ph="1"/>
      <c r="AQ95" ph="1"/>
      <c r="AR95" ph="1"/>
      <c r="AS95" ph="1"/>
    </row>
    <row r="96" spans="2:45" ht="21.75">
      <c r="P96" ph="1"/>
      <c r="Q96" ph="1"/>
      <c r="R96" ph="1"/>
      <c r="AP96" ph="1"/>
      <c r="AQ96" ph="1"/>
      <c r="AR96" ph="1"/>
      <c r="AS96" ph="1"/>
    </row>
    <row r="97" spans="16:45" ht="21.75">
      <c r="P97" ph="1"/>
      <c r="Q97" ph="1"/>
      <c r="R97" ph="1"/>
      <c r="AP97" ph="1"/>
      <c r="AQ97" ph="1"/>
      <c r="AR97" ph="1"/>
      <c r="AS97" ph="1"/>
    </row>
    <row r="101" spans="16:45" ht="21.75">
      <c r="P101" ph="1"/>
      <c r="Q101" ph="1"/>
      <c r="R101" ph="1"/>
      <c r="AP101" ph="1"/>
      <c r="AQ101" ph="1"/>
      <c r="AR101" ph="1"/>
      <c r="AS101" ph="1"/>
    </row>
  </sheetData>
  <mergeCells count="309">
    <mergeCell ref="F88:G88"/>
    <mergeCell ref="H88:I88"/>
    <mergeCell ref="J88:L88"/>
    <mergeCell ref="K48:L49"/>
    <mergeCell ref="K62:K63"/>
    <mergeCell ref="L62:M63"/>
    <mergeCell ref="M54:O54"/>
    <mergeCell ref="B50:C50"/>
    <mergeCell ref="B55:C55"/>
    <mergeCell ref="B56:C56"/>
    <mergeCell ref="B58:C58"/>
    <mergeCell ref="D58:E58"/>
    <mergeCell ref="F58:G58"/>
    <mergeCell ref="F59:G59"/>
    <mergeCell ref="B87:C87"/>
    <mergeCell ref="K84:L84"/>
    <mergeCell ref="M84:O84"/>
    <mergeCell ref="P84:R84"/>
    <mergeCell ref="H83:I83"/>
    <mergeCell ref="K83:L83"/>
    <mergeCell ref="M83:O83"/>
    <mergeCell ref="B5:F5"/>
    <mergeCell ref="C6:E6"/>
    <mergeCell ref="B35:F35"/>
    <mergeCell ref="C36:E36"/>
    <mergeCell ref="F9:G9"/>
    <mergeCell ref="B8:F8"/>
    <mergeCell ref="B46:F46"/>
    <mergeCell ref="F50:G50"/>
    <mergeCell ref="G6:G7"/>
    <mergeCell ref="D48:E49"/>
    <mergeCell ref="B48:C49"/>
    <mergeCell ref="B43:C43"/>
    <mergeCell ref="B42:C42"/>
    <mergeCell ref="B38:F38"/>
    <mergeCell ref="B7:F7"/>
    <mergeCell ref="B13:C13"/>
    <mergeCell ref="C9:D9"/>
    <mergeCell ref="B12:C12"/>
    <mergeCell ref="D50:E50"/>
    <mergeCell ref="D51:E51"/>
    <mergeCell ref="D52:E52"/>
    <mergeCell ref="D53:E53"/>
    <mergeCell ref="D54:E54"/>
    <mergeCell ref="O71:P71"/>
    <mergeCell ref="O66:S66"/>
    <mergeCell ref="F51:G51"/>
    <mergeCell ref="F52:G52"/>
    <mergeCell ref="F53:G53"/>
    <mergeCell ref="F54:G54"/>
    <mergeCell ref="L70:M70"/>
    <mergeCell ref="L68:M69"/>
    <mergeCell ref="P51:R51"/>
    <mergeCell ref="P50:R50"/>
    <mergeCell ref="B89:C89"/>
    <mergeCell ref="D80:E80"/>
    <mergeCell ref="D81:E81"/>
    <mergeCell ref="D85:E85"/>
    <mergeCell ref="D82:E82"/>
    <mergeCell ref="D83:E83"/>
    <mergeCell ref="D84:E84"/>
    <mergeCell ref="D86:E86"/>
    <mergeCell ref="D87:E87"/>
    <mergeCell ref="B81:C81"/>
    <mergeCell ref="B82:C82"/>
    <mergeCell ref="B83:C83"/>
    <mergeCell ref="B84:C84"/>
    <mergeCell ref="B85:C85"/>
    <mergeCell ref="B86:C86"/>
    <mergeCell ref="D89:E89"/>
    <mergeCell ref="B88:C88"/>
    <mergeCell ref="D88:E88"/>
    <mergeCell ref="B80:C80"/>
    <mergeCell ref="D55:E55"/>
    <mergeCell ref="D56:E56"/>
    <mergeCell ref="D57:E57"/>
    <mergeCell ref="D59:E59"/>
    <mergeCell ref="B57:C57"/>
    <mergeCell ref="B59:C59"/>
    <mergeCell ref="B68:F68"/>
    <mergeCell ref="B73:C73"/>
    <mergeCell ref="B67:F67"/>
    <mergeCell ref="B52:C52"/>
    <mergeCell ref="B53:C53"/>
    <mergeCell ref="B54:C54"/>
    <mergeCell ref="B51:C51"/>
    <mergeCell ref="P52:R52"/>
    <mergeCell ref="H62:I63"/>
    <mergeCell ref="J62:J63"/>
    <mergeCell ref="H58:I58"/>
    <mergeCell ref="J58:L58"/>
    <mergeCell ref="M58:O58"/>
    <mergeCell ref="J90:L90"/>
    <mergeCell ref="M90:S90"/>
    <mergeCell ref="K78:L79"/>
    <mergeCell ref="K80:L80"/>
    <mergeCell ref="M80:O80"/>
    <mergeCell ref="R76:S76"/>
    <mergeCell ref="M88:O88"/>
    <mergeCell ref="R77:S77"/>
    <mergeCell ref="H89:I89"/>
    <mergeCell ref="J89:L89"/>
    <mergeCell ref="M89:O89"/>
    <mergeCell ref="P89:R89"/>
    <mergeCell ref="H87:I87"/>
    <mergeCell ref="J87:L87"/>
    <mergeCell ref="M87:O87"/>
    <mergeCell ref="H86:I86"/>
    <mergeCell ref="J86:L86"/>
    <mergeCell ref="M86:O86"/>
    <mergeCell ref="P86:R86"/>
    <mergeCell ref="H85:I85"/>
    <mergeCell ref="K85:L85"/>
    <mergeCell ref="M85:O85"/>
    <mergeCell ref="P85:R85"/>
    <mergeCell ref="H84:I84"/>
    <mergeCell ref="P83:R83"/>
    <mergeCell ref="H82:I82"/>
    <mergeCell ref="K82:L82"/>
    <mergeCell ref="M82:O82"/>
    <mergeCell ref="P82:R82"/>
    <mergeCell ref="P80:R80"/>
    <mergeCell ref="H81:I81"/>
    <mergeCell ref="K81:L81"/>
    <mergeCell ref="M81:O81"/>
    <mergeCell ref="P81:R81"/>
    <mergeCell ref="H80:I80"/>
    <mergeCell ref="H78:I79"/>
    <mergeCell ref="J78:J79"/>
    <mergeCell ref="F78:G79"/>
    <mergeCell ref="S78:S79"/>
    <mergeCell ref="B76:F76"/>
    <mergeCell ref="P77:Q77"/>
    <mergeCell ref="P76:Q76"/>
    <mergeCell ref="D78:E79"/>
    <mergeCell ref="M78:O79"/>
    <mergeCell ref="P78:R79"/>
    <mergeCell ref="J76:L76"/>
    <mergeCell ref="J77:L77"/>
    <mergeCell ref="B78:C79"/>
    <mergeCell ref="M76:O76"/>
    <mergeCell ref="M77:O77"/>
    <mergeCell ref="L73:M73"/>
    <mergeCell ref="O73:S73"/>
    <mergeCell ref="R74:S74"/>
    <mergeCell ref="O68:R68"/>
    <mergeCell ref="C69:D69"/>
    <mergeCell ref="F69:G69"/>
    <mergeCell ref="O69:R69"/>
    <mergeCell ref="B72:C72"/>
    <mergeCell ref="O74:P74"/>
    <mergeCell ref="L72:M72"/>
    <mergeCell ref="O72:P72"/>
    <mergeCell ref="L67:M67"/>
    <mergeCell ref="O67:R67"/>
    <mergeCell ref="L65:M65"/>
    <mergeCell ref="G66:G67"/>
    <mergeCell ref="L66:M66"/>
    <mergeCell ref="B65:F65"/>
    <mergeCell ref="C66:E66"/>
    <mergeCell ref="Q63:R63"/>
    <mergeCell ref="P53:R53"/>
    <mergeCell ref="H59:I59"/>
    <mergeCell ref="J59:L59"/>
    <mergeCell ref="M59:O59"/>
    <mergeCell ref="P59:R59"/>
    <mergeCell ref="J60:L60"/>
    <mergeCell ref="M60:S60"/>
    <mergeCell ref="M55:O55"/>
    <mergeCell ref="P55:R55"/>
    <mergeCell ref="H54:I54"/>
    <mergeCell ref="K54:L54"/>
    <mergeCell ref="P54:R54"/>
    <mergeCell ref="H57:I57"/>
    <mergeCell ref="J57:L57"/>
    <mergeCell ref="M57:O57"/>
    <mergeCell ref="H56:I56"/>
    <mergeCell ref="J56:L56"/>
    <mergeCell ref="M56:O56"/>
    <mergeCell ref="P56:R56"/>
    <mergeCell ref="M50:O50"/>
    <mergeCell ref="H51:I51"/>
    <mergeCell ref="K51:L51"/>
    <mergeCell ref="M51:O51"/>
    <mergeCell ref="H53:I53"/>
    <mergeCell ref="K53:L53"/>
    <mergeCell ref="M53:O53"/>
    <mergeCell ref="K50:L50"/>
    <mergeCell ref="M48:O49"/>
    <mergeCell ref="H52:I52"/>
    <mergeCell ref="K52:L52"/>
    <mergeCell ref="M52:O52"/>
    <mergeCell ref="O36:S36"/>
    <mergeCell ref="B37:F37"/>
    <mergeCell ref="L37:M37"/>
    <mergeCell ref="O37:R37"/>
    <mergeCell ref="P47:Q47"/>
    <mergeCell ref="M47:O47"/>
    <mergeCell ref="R47:S47"/>
    <mergeCell ref="S48:S49"/>
    <mergeCell ref="H48:I49"/>
    <mergeCell ref="P48:R49"/>
    <mergeCell ref="J48:J49"/>
    <mergeCell ref="L40:M40"/>
    <mergeCell ref="L42:M42"/>
    <mergeCell ref="L43:M43"/>
    <mergeCell ref="O43:S43"/>
    <mergeCell ref="O44:P44"/>
    <mergeCell ref="R44:S44"/>
    <mergeCell ref="O42:P42"/>
    <mergeCell ref="P46:Q46"/>
    <mergeCell ref="R46:S46"/>
    <mergeCell ref="F48:G49"/>
    <mergeCell ref="L8:M9"/>
    <mergeCell ref="J18:J19"/>
    <mergeCell ref="K18:L19"/>
    <mergeCell ref="M18:O19"/>
    <mergeCell ref="O7:R7"/>
    <mergeCell ref="O11:P11"/>
    <mergeCell ref="P18:R19"/>
    <mergeCell ref="P16:Q16"/>
    <mergeCell ref="P17:Q17"/>
    <mergeCell ref="M16:O16"/>
    <mergeCell ref="O12:P12"/>
    <mergeCell ref="O8:R8"/>
    <mergeCell ref="O9:R9"/>
    <mergeCell ref="L12:M12"/>
    <mergeCell ref="L7:M7"/>
    <mergeCell ref="L10:M10"/>
    <mergeCell ref="P29:R29"/>
    <mergeCell ref="P24:R24"/>
    <mergeCell ref="M29:O29"/>
    <mergeCell ref="P25:R25"/>
    <mergeCell ref="M26:O26"/>
    <mergeCell ref="M27:O27"/>
    <mergeCell ref="M24:O24"/>
    <mergeCell ref="P26:R26"/>
    <mergeCell ref="M30:S30"/>
    <mergeCell ref="M21:O21"/>
    <mergeCell ref="M22:O22"/>
    <mergeCell ref="O13:S13"/>
    <mergeCell ref="R14:S14"/>
    <mergeCell ref="M17:O17"/>
    <mergeCell ref="J28:L28"/>
    <mergeCell ref="M28:O28"/>
    <mergeCell ref="L13:M13"/>
    <mergeCell ref="O14:P14"/>
    <mergeCell ref="J16:L16"/>
    <mergeCell ref="J17:L17"/>
    <mergeCell ref="K20:L20"/>
    <mergeCell ref="H2:I3"/>
    <mergeCell ref="J2:J3"/>
    <mergeCell ref="K2:K3"/>
    <mergeCell ref="O6:S6"/>
    <mergeCell ref="L5:M5"/>
    <mergeCell ref="L6:M6"/>
    <mergeCell ref="L2:M3"/>
    <mergeCell ref="Q3:R3"/>
    <mergeCell ref="J29:L29"/>
    <mergeCell ref="K23:L23"/>
    <mergeCell ref="M23:O23"/>
    <mergeCell ref="P23:R23"/>
    <mergeCell ref="M20:O20"/>
    <mergeCell ref="K25:L25"/>
    <mergeCell ref="K21:L21"/>
    <mergeCell ref="M25:O25"/>
    <mergeCell ref="J26:L26"/>
    <mergeCell ref="J27:L27"/>
    <mergeCell ref="R17:S17"/>
    <mergeCell ref="R16:S16"/>
    <mergeCell ref="S18:S19"/>
    <mergeCell ref="P20:R20"/>
    <mergeCell ref="P21:R21"/>
    <mergeCell ref="P22:R22"/>
    <mergeCell ref="Q33:R33"/>
    <mergeCell ref="F55:G55"/>
    <mergeCell ref="F56:G56"/>
    <mergeCell ref="F57:G57"/>
    <mergeCell ref="J46:L46"/>
    <mergeCell ref="J47:L47"/>
    <mergeCell ref="J32:J33"/>
    <mergeCell ref="K32:K33"/>
    <mergeCell ref="L32:M33"/>
    <mergeCell ref="L38:M39"/>
    <mergeCell ref="O38:R38"/>
    <mergeCell ref="F39:G39"/>
    <mergeCell ref="O39:R39"/>
    <mergeCell ref="O41:P41"/>
    <mergeCell ref="M46:O46"/>
    <mergeCell ref="L35:M35"/>
    <mergeCell ref="G36:G37"/>
    <mergeCell ref="L36:M36"/>
    <mergeCell ref="K22:L22"/>
    <mergeCell ref="J30:L30"/>
    <mergeCell ref="K24:L24"/>
    <mergeCell ref="F86:G86"/>
    <mergeCell ref="F87:G87"/>
    <mergeCell ref="F89:G89"/>
    <mergeCell ref="F80:G80"/>
    <mergeCell ref="F81:G81"/>
    <mergeCell ref="F83:G83"/>
    <mergeCell ref="F82:G82"/>
    <mergeCell ref="F84:G84"/>
    <mergeCell ref="F85:G85"/>
    <mergeCell ref="H32:I33"/>
    <mergeCell ref="H50:I50"/>
    <mergeCell ref="C39:D39"/>
    <mergeCell ref="H55:I55"/>
    <mergeCell ref="K55:L55"/>
  </mergeCells>
  <phoneticPr fontId="2" type="Hiragana" alignment="distributed"/>
  <dataValidations count="2">
    <dataValidation type="list" allowBlank="1" showInputMessage="1" showErrorMessage="1" sqref="B50:C55" xr:uid="{00000000-0002-0000-0300-000000000000}">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F50:G55" xr:uid="{00000000-0002-0000-0300-000001000000}">
      <formula1>"仮設材料費(1102017000),仮設労務費(1102018000),仮設運搬費(1102019000),仮設諸口(1102021000),排泥処理費(1104034000),雑労務費(1104035000),機械レンタル(1105037000),機械修繕費(1105042000),機械燃料油脂消耗品(1105052000),機械運搬費(1105058000),レンタカー代(1306068000),労務安全管理費(1306069000),事務用品費(1306070000)"</formula1>
    </dataValidation>
  </dataValidations>
  <pageMargins left="0.43307086614173229" right="0.19685039370078741" top="0.55118110236220474" bottom="0.55118110236220474" header="0.27559055118110237" footer="0.23622047244094491"/>
  <pageSetup paperSize="9" scale="8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1"/>
  <sheetViews>
    <sheetView topLeftCell="A34" workbookViewId="0">
      <selection activeCell="J50" sqref="J5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265" t="s">
        <v>249</v>
      </c>
      <c r="C3" s="266"/>
      <c r="D3" s="266"/>
      <c r="E3" s="266"/>
      <c r="F3" s="266"/>
      <c r="G3" s="266"/>
      <c r="H3" s="266"/>
      <c r="I3" s="267"/>
      <c r="J3" s="267"/>
      <c r="K3" s="268"/>
    </row>
    <row r="4" spans="1:27" ht="9.75" customHeight="1" thickBot="1"/>
    <row r="5" spans="1:27" ht="15" thickBot="1">
      <c r="A5" s="140"/>
      <c r="B5" s="1" t="s">
        <v>267</v>
      </c>
      <c r="C5" s="262" t="s">
        <v>268</v>
      </c>
      <c r="D5" s="263"/>
      <c r="E5" s="263"/>
      <c r="F5" s="263"/>
      <c r="G5" s="263"/>
      <c r="H5" s="264"/>
      <c r="M5" s="275" t="s">
        <v>290</v>
      </c>
      <c r="N5" s="276"/>
      <c r="O5" s="276"/>
      <c r="P5" s="276"/>
      <c r="Q5" s="276"/>
      <c r="R5" s="276"/>
      <c r="S5" s="276"/>
      <c r="T5" s="276"/>
      <c r="U5" s="276"/>
      <c r="V5" s="276"/>
      <c r="W5" s="276"/>
      <c r="X5" s="276"/>
      <c r="Y5" s="276"/>
      <c r="Z5" s="276"/>
      <c r="AA5" s="277"/>
    </row>
    <row r="6" spans="1:27" ht="9" customHeight="1" thickBot="1">
      <c r="B6" s="1"/>
      <c r="M6" s="144"/>
      <c r="N6" s="144"/>
      <c r="O6" s="144"/>
      <c r="P6" s="144"/>
      <c r="Q6" s="144"/>
      <c r="R6" s="144"/>
      <c r="S6" s="144"/>
      <c r="T6" s="144"/>
      <c r="U6" s="144"/>
      <c r="V6" s="144"/>
      <c r="W6" s="144"/>
      <c r="X6" s="144"/>
      <c r="Y6" s="144"/>
      <c r="Z6" s="144"/>
      <c r="AA6" s="144"/>
    </row>
    <row r="7" spans="1:27" ht="15.75" thickTop="1" thickBot="1">
      <c r="B7" s="1" t="s">
        <v>214</v>
      </c>
      <c r="C7" s="89" t="s">
        <v>246</v>
      </c>
      <c r="D7" s="2" t="s">
        <v>19</v>
      </c>
      <c r="E7" s="89" t="s">
        <v>247</v>
      </c>
      <c r="M7" s="289" t="s">
        <v>285</v>
      </c>
      <c r="N7" s="290"/>
      <c r="O7" s="290"/>
      <c r="P7" s="290"/>
      <c r="Q7" s="290"/>
      <c r="R7" s="290"/>
      <c r="S7" s="290"/>
      <c r="T7" s="290"/>
      <c r="U7" s="290"/>
      <c r="V7" s="290"/>
      <c r="W7" s="290"/>
      <c r="X7" s="290"/>
      <c r="Y7" s="290"/>
      <c r="Z7" s="290"/>
      <c r="AA7" s="291"/>
    </row>
    <row r="8" spans="1:27" ht="9" customHeight="1" thickBot="1">
      <c r="B8" s="1"/>
      <c r="M8" s="292"/>
      <c r="N8" s="293"/>
      <c r="O8" s="293"/>
      <c r="P8" s="293"/>
      <c r="Q8" s="293"/>
      <c r="R8" s="293"/>
      <c r="S8" s="293"/>
      <c r="T8" s="293"/>
      <c r="U8" s="293"/>
      <c r="V8" s="293"/>
      <c r="W8" s="293"/>
      <c r="X8" s="293"/>
      <c r="Y8" s="293"/>
      <c r="Z8" s="293"/>
      <c r="AA8" s="294"/>
    </row>
    <row r="9" spans="1:27" ht="15" thickBot="1">
      <c r="B9" s="1" t="s">
        <v>216</v>
      </c>
      <c r="C9" s="262" t="s">
        <v>330</v>
      </c>
      <c r="D9" s="263"/>
      <c r="E9" s="263"/>
      <c r="F9" s="263"/>
      <c r="G9" s="263"/>
      <c r="H9" s="264"/>
      <c r="M9" s="295"/>
      <c r="N9" s="296"/>
      <c r="O9" s="296"/>
      <c r="P9" s="296"/>
      <c r="Q9" s="296"/>
      <c r="R9" s="296"/>
      <c r="S9" s="296"/>
      <c r="T9" s="296"/>
      <c r="U9" s="296"/>
      <c r="V9" s="296"/>
      <c r="W9" s="296"/>
      <c r="X9" s="296"/>
      <c r="Y9" s="296"/>
      <c r="Z9" s="296"/>
      <c r="AA9" s="297"/>
    </row>
    <row r="10" spans="1:27" ht="9" customHeight="1" thickBot="1">
      <c r="B10" s="1"/>
      <c r="M10" s="143"/>
      <c r="N10" s="143"/>
      <c r="O10" s="143"/>
      <c r="P10" s="143"/>
      <c r="Q10" s="143"/>
      <c r="R10" s="143"/>
      <c r="S10" s="143"/>
      <c r="T10" s="143"/>
      <c r="U10" s="143"/>
      <c r="V10" s="143"/>
      <c r="W10" s="143"/>
      <c r="X10" s="143"/>
      <c r="Y10" s="143"/>
      <c r="Z10" s="143"/>
      <c r="AA10" s="143"/>
    </row>
    <row r="11" spans="1:27" ht="12.75" customHeight="1" thickTop="1" thickBot="1">
      <c r="B11" s="14" t="s">
        <v>20</v>
      </c>
      <c r="C11" s="310" t="s">
        <v>331</v>
      </c>
      <c r="D11" s="311"/>
      <c r="E11" s="311"/>
      <c r="F11" s="311"/>
      <c r="G11" s="311"/>
      <c r="H11" s="312"/>
      <c r="M11" s="289" t="s">
        <v>284</v>
      </c>
      <c r="N11" s="290"/>
      <c r="O11" s="290"/>
      <c r="P11" s="290"/>
      <c r="Q11" s="290"/>
      <c r="R11" s="290"/>
      <c r="S11" s="290"/>
      <c r="T11" s="290"/>
      <c r="U11" s="290"/>
      <c r="V11" s="290"/>
      <c r="W11" s="290"/>
      <c r="X11" s="290"/>
      <c r="Y11" s="290"/>
      <c r="Z11" s="290"/>
      <c r="AA11" s="291"/>
    </row>
    <row r="12" spans="1:27" ht="12" customHeight="1" thickBot="1">
      <c r="B12" s="1"/>
      <c r="M12" s="292"/>
      <c r="N12" s="293"/>
      <c r="O12" s="293"/>
      <c r="P12" s="293"/>
      <c r="Q12" s="293"/>
      <c r="R12" s="293"/>
      <c r="S12" s="293"/>
      <c r="T12" s="293"/>
      <c r="U12" s="293"/>
      <c r="V12" s="293"/>
      <c r="W12" s="293"/>
      <c r="X12" s="293"/>
      <c r="Y12" s="293"/>
      <c r="Z12" s="293"/>
      <c r="AA12" s="294"/>
    </row>
    <row r="13" spans="1:27" ht="17.25" customHeight="1" thickBot="1">
      <c r="B13" s="1" t="s">
        <v>329</v>
      </c>
      <c r="C13" s="262" t="s">
        <v>324</v>
      </c>
      <c r="D13" s="263"/>
      <c r="E13" s="263"/>
      <c r="F13" s="263"/>
      <c r="G13" s="263"/>
      <c r="H13" s="264"/>
      <c r="M13" s="295"/>
      <c r="N13" s="296"/>
      <c r="O13" s="296"/>
      <c r="P13" s="296"/>
      <c r="Q13" s="296"/>
      <c r="R13" s="296"/>
      <c r="S13" s="296"/>
      <c r="T13" s="296"/>
      <c r="U13" s="296"/>
      <c r="V13" s="296"/>
      <c r="W13" s="296"/>
      <c r="X13" s="296"/>
      <c r="Y13" s="296"/>
      <c r="Z13" s="296"/>
      <c r="AA13" s="297"/>
    </row>
    <row r="14" spans="1:27" ht="9.75" customHeight="1" thickBot="1">
      <c r="B14" s="1"/>
      <c r="M14" s="293"/>
      <c r="N14" s="293"/>
      <c r="O14" s="293"/>
      <c r="P14" s="293"/>
      <c r="Q14" s="293"/>
      <c r="R14" s="293"/>
      <c r="S14" s="293"/>
      <c r="T14" s="293"/>
      <c r="U14" s="293"/>
      <c r="V14" s="293"/>
      <c r="W14" s="293"/>
      <c r="X14" s="293"/>
      <c r="Y14" s="293"/>
      <c r="Z14" s="293"/>
      <c r="AA14" s="293"/>
    </row>
    <row r="15" spans="1:27" ht="13.9" customHeight="1" thickTop="1" thickBot="1">
      <c r="B15" s="1" t="s">
        <v>218</v>
      </c>
      <c r="C15" s="262" t="s">
        <v>219</v>
      </c>
      <c r="D15" s="263"/>
      <c r="E15" s="263"/>
      <c r="F15" s="263"/>
      <c r="G15" s="263"/>
      <c r="H15" s="264"/>
      <c r="M15" s="307" t="s">
        <v>286</v>
      </c>
      <c r="N15" s="308"/>
      <c r="O15" s="308"/>
      <c r="P15" s="308"/>
      <c r="Q15" s="308"/>
      <c r="R15" s="308"/>
      <c r="S15" s="308"/>
      <c r="T15" s="308"/>
      <c r="U15" s="308"/>
      <c r="V15" s="308"/>
      <c r="W15" s="308"/>
      <c r="X15" s="308"/>
      <c r="Y15" s="308"/>
      <c r="Z15" s="308"/>
      <c r="AA15" s="309"/>
    </row>
    <row r="16" spans="1:27" ht="8.25" customHeight="1" thickBot="1">
      <c r="B16" s="1"/>
      <c r="M16" s="144"/>
      <c r="N16" s="144"/>
      <c r="O16" s="144"/>
      <c r="P16" s="144"/>
      <c r="Q16" s="144"/>
      <c r="R16" s="144"/>
      <c r="S16" s="144"/>
      <c r="T16" s="144"/>
      <c r="U16" s="144"/>
      <c r="V16" s="144"/>
      <c r="W16" s="144"/>
      <c r="X16" s="144"/>
      <c r="Y16" s="144"/>
      <c r="Z16" s="144"/>
      <c r="AA16" s="144"/>
    </row>
    <row r="17" spans="1:27" ht="15.75" thickTop="1" thickBot="1">
      <c r="B17" s="1" t="s">
        <v>220</v>
      </c>
      <c r="C17" s="269" t="s">
        <v>221</v>
      </c>
      <c r="D17" s="278"/>
      <c r="E17" s="278"/>
      <c r="F17" s="278"/>
      <c r="G17" s="278"/>
      <c r="H17" s="279"/>
      <c r="M17" s="289" t="s">
        <v>272</v>
      </c>
      <c r="N17" s="290"/>
      <c r="O17" s="290"/>
      <c r="P17" s="290"/>
      <c r="Q17" s="290"/>
      <c r="R17" s="290"/>
      <c r="S17" s="290"/>
      <c r="T17" s="290"/>
      <c r="U17" s="290"/>
      <c r="V17" s="290"/>
      <c r="W17" s="290"/>
      <c r="X17" s="290"/>
      <c r="Y17" s="290"/>
      <c r="Z17" s="290"/>
      <c r="AA17" s="291"/>
    </row>
    <row r="18" spans="1:27" ht="8.25" customHeight="1" thickBot="1">
      <c r="B18" s="1"/>
      <c r="M18" s="292"/>
      <c r="N18" s="293"/>
      <c r="O18" s="293"/>
      <c r="P18" s="293"/>
      <c r="Q18" s="293"/>
      <c r="R18" s="293"/>
      <c r="S18" s="293"/>
      <c r="T18" s="293"/>
      <c r="U18" s="293"/>
      <c r="V18" s="293"/>
      <c r="W18" s="293"/>
      <c r="X18" s="293"/>
      <c r="Y18" s="293"/>
      <c r="Z18" s="293"/>
      <c r="AA18" s="294"/>
    </row>
    <row r="19" spans="1:27" ht="15" thickBot="1">
      <c r="A19" s="140"/>
      <c r="B19" s="1" t="s">
        <v>271</v>
      </c>
      <c r="C19" s="269" t="s">
        <v>221</v>
      </c>
      <c r="D19" s="278"/>
      <c r="E19" s="278"/>
      <c r="F19" s="278"/>
      <c r="G19" s="278"/>
      <c r="H19" s="279"/>
      <c r="M19" s="295"/>
      <c r="N19" s="296"/>
      <c r="O19" s="296"/>
      <c r="P19" s="296"/>
      <c r="Q19" s="296"/>
      <c r="R19" s="296"/>
      <c r="S19" s="296"/>
      <c r="T19" s="296"/>
      <c r="U19" s="296"/>
      <c r="V19" s="296"/>
      <c r="W19" s="296"/>
      <c r="X19" s="296"/>
      <c r="Y19" s="296"/>
      <c r="Z19" s="296"/>
      <c r="AA19" s="297"/>
    </row>
    <row r="20" spans="1:27" ht="8.25" customHeight="1" thickBot="1">
      <c r="B20" s="1"/>
      <c r="M20" s="144"/>
      <c r="N20" s="144"/>
      <c r="O20" s="144"/>
      <c r="P20" s="144"/>
      <c r="Q20" s="144"/>
      <c r="R20" s="144"/>
      <c r="S20" s="144"/>
      <c r="T20" s="144"/>
      <c r="U20" s="144"/>
      <c r="V20" s="144"/>
      <c r="W20" s="144"/>
      <c r="X20" s="144"/>
      <c r="Y20" s="144"/>
      <c r="Z20" s="144"/>
      <c r="AA20" s="144"/>
    </row>
    <row r="21" spans="1:27" ht="15" customHeight="1" thickTop="1" thickBot="1">
      <c r="B21" s="1" t="s">
        <v>222</v>
      </c>
      <c r="C21" s="89" t="s">
        <v>325</v>
      </c>
      <c r="D21" s="2" t="s">
        <v>19</v>
      </c>
      <c r="E21" s="89" t="s">
        <v>326</v>
      </c>
      <c r="M21" s="298" t="s">
        <v>362</v>
      </c>
      <c r="N21" s="299"/>
      <c r="O21" s="299"/>
      <c r="P21" s="299"/>
      <c r="Q21" s="299"/>
      <c r="R21" s="299"/>
      <c r="S21" s="299"/>
      <c r="T21" s="299"/>
      <c r="U21" s="299"/>
      <c r="V21" s="299"/>
      <c r="W21" s="299"/>
      <c r="X21" s="299"/>
      <c r="Y21" s="299"/>
      <c r="Z21" s="299"/>
      <c r="AA21" s="300"/>
    </row>
    <row r="22" spans="1:27" ht="14.25" customHeight="1">
      <c r="B22" s="1"/>
      <c r="M22" s="301"/>
      <c r="N22" s="302"/>
      <c r="O22" s="302"/>
      <c r="P22" s="302"/>
      <c r="Q22" s="302"/>
      <c r="R22" s="302"/>
      <c r="S22" s="302"/>
      <c r="T22" s="302"/>
      <c r="U22" s="302"/>
      <c r="V22" s="302"/>
      <c r="W22" s="302"/>
      <c r="X22" s="302"/>
      <c r="Y22" s="302"/>
      <c r="Z22" s="302"/>
      <c r="AA22" s="303"/>
    </row>
    <row r="23" spans="1:27" ht="14.25" customHeight="1" thickBot="1">
      <c r="M23" s="304"/>
      <c r="N23" s="305"/>
      <c r="O23" s="305"/>
      <c r="P23" s="305"/>
      <c r="Q23" s="305"/>
      <c r="R23" s="305"/>
      <c r="S23" s="305"/>
      <c r="T23" s="305"/>
      <c r="U23" s="305"/>
      <c r="V23" s="305"/>
      <c r="W23" s="305"/>
      <c r="X23" s="305"/>
      <c r="Y23" s="305"/>
      <c r="Z23" s="305"/>
      <c r="AA23" s="306"/>
    </row>
    <row r="24" spans="1:27" ht="24" customHeight="1" thickTop="1" thickBot="1">
      <c r="B24" s="265" t="s">
        <v>223</v>
      </c>
      <c r="C24" s="266"/>
      <c r="D24" s="266"/>
      <c r="E24" s="266"/>
      <c r="F24" s="266"/>
      <c r="G24" s="266"/>
      <c r="H24" s="266"/>
      <c r="I24" s="267"/>
      <c r="J24" s="267"/>
      <c r="K24" s="268"/>
      <c r="M24" s="144"/>
      <c r="N24" s="144"/>
      <c r="O24" s="144"/>
      <c r="P24" s="144"/>
      <c r="Q24" s="144"/>
      <c r="R24" s="144"/>
      <c r="S24" s="144"/>
      <c r="T24" s="144"/>
      <c r="U24" s="144"/>
      <c r="V24" s="144"/>
      <c r="W24" s="144"/>
      <c r="X24" s="144"/>
      <c r="Y24" s="144"/>
      <c r="Z24" s="144"/>
      <c r="AA24" s="144"/>
    </row>
    <row r="25" spans="1:27" ht="8.25" customHeight="1" thickBot="1">
      <c r="M25" s="144"/>
      <c r="N25" s="144"/>
      <c r="O25" s="144"/>
      <c r="P25" s="144"/>
      <c r="Q25" s="144"/>
      <c r="R25" s="144"/>
      <c r="S25" s="144"/>
      <c r="T25" s="144"/>
      <c r="U25" s="144"/>
      <c r="V25" s="144"/>
      <c r="W25" s="144"/>
      <c r="X25" s="144"/>
      <c r="Y25" s="144"/>
      <c r="Z25" s="144"/>
      <c r="AA25" s="144"/>
    </row>
    <row r="26" spans="1:27" ht="14.65" customHeight="1" thickTop="1" thickBot="1">
      <c r="B26" s="1" t="s">
        <v>224</v>
      </c>
      <c r="C26" s="262" t="s">
        <v>260</v>
      </c>
      <c r="D26" s="272"/>
      <c r="E26" s="273"/>
      <c r="G26" s="274" t="s">
        <v>232</v>
      </c>
      <c r="H26" s="274"/>
      <c r="I26" s="117" t="s">
        <v>234</v>
      </c>
      <c r="J26" s="94"/>
      <c r="M26" s="280" t="s">
        <v>361</v>
      </c>
      <c r="N26" s="281"/>
      <c r="O26" s="281"/>
      <c r="P26" s="281"/>
      <c r="Q26" s="281"/>
      <c r="R26" s="281"/>
      <c r="S26" s="281"/>
      <c r="T26" s="281"/>
      <c r="U26" s="281"/>
      <c r="V26" s="281"/>
      <c r="W26" s="281"/>
      <c r="X26" s="281"/>
      <c r="Y26" s="281"/>
      <c r="Z26" s="281"/>
      <c r="AA26" s="282"/>
    </row>
    <row r="27" spans="1:27" ht="11.25" customHeight="1" thickBot="1">
      <c r="B27" s="1"/>
      <c r="M27" s="283"/>
      <c r="N27" s="284"/>
      <c r="O27" s="284"/>
      <c r="P27" s="284"/>
      <c r="Q27" s="284"/>
      <c r="R27" s="284"/>
      <c r="S27" s="284"/>
      <c r="T27" s="284"/>
      <c r="U27" s="284"/>
      <c r="V27" s="284"/>
      <c r="W27" s="284"/>
      <c r="X27" s="284"/>
      <c r="Y27" s="284"/>
      <c r="Z27" s="284"/>
      <c r="AA27" s="285"/>
    </row>
    <row r="28" spans="1:27" ht="15" thickBot="1">
      <c r="B28" s="1" t="s">
        <v>262</v>
      </c>
      <c r="C28" s="262" t="s">
        <v>261</v>
      </c>
      <c r="D28" s="272"/>
      <c r="E28" s="273"/>
      <c r="G28" s="274" t="s">
        <v>233</v>
      </c>
      <c r="H28" s="274"/>
      <c r="I28" s="117" t="s">
        <v>235</v>
      </c>
      <c r="M28" s="283"/>
      <c r="N28" s="284"/>
      <c r="O28" s="284"/>
      <c r="P28" s="284"/>
      <c r="Q28" s="284"/>
      <c r="R28" s="284"/>
      <c r="S28" s="284"/>
      <c r="T28" s="284"/>
      <c r="U28" s="284"/>
      <c r="V28" s="284"/>
      <c r="W28" s="284"/>
      <c r="X28" s="284"/>
      <c r="Y28" s="284"/>
      <c r="Z28" s="284"/>
      <c r="AA28" s="285"/>
    </row>
    <row r="29" spans="1:27" ht="7.5" customHeight="1" thickBot="1">
      <c r="B29" s="1"/>
      <c r="M29" s="283"/>
      <c r="N29" s="284"/>
      <c r="O29" s="284"/>
      <c r="P29" s="284"/>
      <c r="Q29" s="284"/>
      <c r="R29" s="284"/>
      <c r="S29" s="284"/>
      <c r="T29" s="284"/>
      <c r="U29" s="284"/>
      <c r="V29" s="284"/>
      <c r="W29" s="284"/>
      <c r="X29" s="284"/>
      <c r="Y29" s="284"/>
      <c r="Z29" s="284"/>
      <c r="AA29" s="285"/>
    </row>
    <row r="30" spans="1:27" ht="15" thickBot="1">
      <c r="B30" s="1" t="s">
        <v>225</v>
      </c>
      <c r="C30" s="262" t="s">
        <v>332</v>
      </c>
      <c r="D30" s="272"/>
      <c r="E30" s="273"/>
      <c r="M30" s="286"/>
      <c r="N30" s="287"/>
      <c r="O30" s="287"/>
      <c r="P30" s="287"/>
      <c r="Q30" s="287"/>
      <c r="R30" s="287"/>
      <c r="S30" s="287"/>
      <c r="T30" s="287"/>
      <c r="U30" s="287"/>
      <c r="V30" s="287"/>
      <c r="W30" s="287"/>
      <c r="X30" s="287"/>
      <c r="Y30" s="287"/>
      <c r="Z30" s="287"/>
      <c r="AA30" s="288"/>
    </row>
    <row r="31" spans="1:27" ht="7.5" customHeight="1" thickBot="1">
      <c r="B31" s="1"/>
      <c r="M31" s="165"/>
      <c r="N31" s="165"/>
      <c r="O31" s="165"/>
      <c r="P31" s="165"/>
      <c r="Q31" s="165"/>
      <c r="R31" s="165"/>
      <c r="S31" s="165"/>
      <c r="T31" s="165"/>
      <c r="U31" s="165"/>
      <c r="V31" s="165"/>
      <c r="W31" s="165"/>
      <c r="X31" s="165"/>
      <c r="Y31" s="165"/>
      <c r="Z31" s="165"/>
      <c r="AA31" s="165"/>
    </row>
    <row r="32" spans="1:27" ht="15" thickBot="1">
      <c r="B32" s="1" t="s">
        <v>226</v>
      </c>
      <c r="C32" s="262" t="s">
        <v>273</v>
      </c>
      <c r="D32" s="263"/>
      <c r="E32" s="264"/>
      <c r="M32" s="165"/>
      <c r="N32" s="165"/>
      <c r="O32" s="165"/>
      <c r="P32" s="165"/>
      <c r="Q32" s="165"/>
      <c r="R32" s="165"/>
      <c r="S32" s="165"/>
      <c r="T32" s="165"/>
      <c r="U32" s="165"/>
      <c r="V32" s="165"/>
      <c r="W32" s="165"/>
      <c r="X32" s="165"/>
      <c r="Y32" s="165"/>
      <c r="Z32" s="165"/>
      <c r="AA32" s="165"/>
    </row>
    <row r="33" spans="2:27" ht="12" customHeight="1" thickBot="1">
      <c r="B33" s="1"/>
      <c r="M33" s="165"/>
      <c r="N33" s="165"/>
      <c r="O33" s="165"/>
      <c r="P33" s="165"/>
      <c r="Q33" s="165"/>
      <c r="R33" s="165"/>
      <c r="S33" s="165"/>
      <c r="T33" s="165"/>
      <c r="U33" s="165"/>
      <c r="V33" s="165"/>
      <c r="W33" s="165"/>
      <c r="X33" s="165"/>
      <c r="Y33" s="165"/>
      <c r="Z33" s="165"/>
      <c r="AA33" s="165"/>
    </row>
    <row r="34" spans="2:27" ht="15" thickBot="1">
      <c r="B34" s="1" t="s">
        <v>227</v>
      </c>
      <c r="C34" s="269" t="s">
        <v>327</v>
      </c>
      <c r="D34" s="270"/>
      <c r="E34" s="271"/>
      <c r="M34" s="165"/>
      <c r="N34" s="165"/>
      <c r="O34" s="165"/>
      <c r="P34" s="165"/>
      <c r="Q34" s="165"/>
      <c r="R34" s="165"/>
      <c r="S34" s="165"/>
      <c r="T34" s="165"/>
      <c r="U34" s="165"/>
      <c r="V34" s="165"/>
      <c r="W34" s="165"/>
      <c r="X34" s="165"/>
      <c r="Y34" s="165"/>
      <c r="Z34" s="165"/>
      <c r="AA34" s="165"/>
    </row>
    <row r="35" spans="2:27" ht="12.75" customHeight="1"/>
    <row r="36" spans="2:27" ht="17.25" customHeight="1" thickBot="1">
      <c r="C36" s="261"/>
      <c r="D36" s="261"/>
      <c r="E36" s="261"/>
      <c r="F36" s="261"/>
      <c r="G36" s="261"/>
      <c r="H36" s="261"/>
      <c r="I36" s="261"/>
    </row>
    <row r="37" spans="2:27" ht="15" thickBot="1">
      <c r="B37" s="138"/>
      <c r="C37" s="139"/>
      <c r="D37" s="140" t="s">
        <v>263</v>
      </c>
      <c r="E37" s="140"/>
      <c r="F37" s="140"/>
      <c r="G37" s="140"/>
    </row>
    <row r="39" spans="2:27">
      <c r="M39" s="143"/>
      <c r="N39" s="143"/>
      <c r="O39" s="143"/>
      <c r="P39" s="143"/>
      <c r="Q39" s="143"/>
      <c r="R39" s="143"/>
      <c r="S39" s="143"/>
      <c r="T39" s="143"/>
      <c r="U39" s="143"/>
      <c r="V39" s="143"/>
      <c r="W39" s="143"/>
      <c r="X39" s="143"/>
      <c r="Y39" s="143"/>
      <c r="Z39" s="143"/>
      <c r="AA39" s="143"/>
    </row>
    <row r="40" spans="2:27">
      <c r="M40" s="143"/>
      <c r="N40" s="143"/>
      <c r="O40" s="143"/>
      <c r="P40" s="143"/>
      <c r="Q40" s="143"/>
      <c r="R40" s="143"/>
      <c r="S40" s="143"/>
      <c r="T40" s="143"/>
      <c r="U40" s="143"/>
      <c r="V40" s="143"/>
      <c r="W40" s="143"/>
      <c r="X40" s="143"/>
      <c r="Y40" s="143"/>
      <c r="Z40" s="143"/>
      <c r="AA40" s="143"/>
    </row>
    <row r="41" spans="2:27">
      <c r="M41" s="143"/>
      <c r="N41" s="143"/>
      <c r="O41" s="143"/>
      <c r="P41" s="143"/>
      <c r="Q41" s="143"/>
      <c r="R41" s="143"/>
      <c r="S41" s="143"/>
      <c r="T41" s="143"/>
      <c r="U41" s="143"/>
      <c r="V41" s="143"/>
      <c r="W41" s="143"/>
      <c r="X41" s="143"/>
      <c r="Y41" s="143"/>
      <c r="Z41" s="143"/>
      <c r="AA41" s="143"/>
    </row>
  </sheetData>
  <mergeCells count="25">
    <mergeCell ref="B3:K3"/>
    <mergeCell ref="C5:H5"/>
    <mergeCell ref="M5:AA5"/>
    <mergeCell ref="M7:AA9"/>
    <mergeCell ref="C9:H9"/>
    <mergeCell ref="C11:H11"/>
    <mergeCell ref="M11:AA13"/>
    <mergeCell ref="C13:H13"/>
    <mergeCell ref="C30:E30"/>
    <mergeCell ref="M14:AA14"/>
    <mergeCell ref="C15:H15"/>
    <mergeCell ref="M15:AA15"/>
    <mergeCell ref="C17:H17"/>
    <mergeCell ref="M17:AA19"/>
    <mergeCell ref="C19:H19"/>
    <mergeCell ref="C32:E32"/>
    <mergeCell ref="C34:E34"/>
    <mergeCell ref="C36:I36"/>
    <mergeCell ref="M21:AA23"/>
    <mergeCell ref="B24:K24"/>
    <mergeCell ref="C26:E26"/>
    <mergeCell ref="G26:H26"/>
    <mergeCell ref="M26:AA30"/>
    <mergeCell ref="C28:E28"/>
    <mergeCell ref="G28:H28"/>
  </mergeCells>
  <phoneticPr fontId="2"/>
  <dataValidations disablePrompts="1" count="1">
    <dataValidation type="list" allowBlank="1" showInputMessage="1" showErrorMessage="1" sqref="C32:E32" xr:uid="{00000000-0002-0000-0400-000000000000}">
      <formula1>"普通預金,当座預金"</formula1>
    </dataValidation>
  </dataValidations>
  <pageMargins left="0.75" right="0.75" top="1" bottom="1" header="0.51200000000000001" footer="0.5120000000000000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J41"/>
  <sheetViews>
    <sheetView showGridLines="0" topLeftCell="A28" zoomScale="95" zoomScaleNormal="95" workbookViewId="0">
      <selection activeCell="O46" sqref="O46"/>
    </sheetView>
  </sheetViews>
  <sheetFormatPr defaultRowHeight="14.25"/>
  <cols>
    <col min="1" max="1" width="8" customWidth="1"/>
    <col min="2" max="2" width="11.375" customWidth="1"/>
    <col min="3" max="3" width="14.625" customWidth="1"/>
    <col min="4" max="4" width="2.875" customWidth="1"/>
    <col min="5" max="5" width="6.125" customWidth="1"/>
    <col min="6" max="6" width="3.75" customWidth="1"/>
    <col min="7" max="7" width="5.625" customWidth="1"/>
    <col min="8" max="8" width="2.625" customWidth="1"/>
    <col min="9" max="9" width="7.625" customWidth="1"/>
    <col min="10" max="10" width="7" customWidth="1"/>
    <col min="11" max="11" width="3.75" customWidth="1"/>
    <col min="12" max="12" width="5.875" customWidth="1"/>
    <col min="13" max="13" width="3.125" customWidth="1"/>
    <col min="14" max="14" width="6.125" customWidth="1"/>
    <col min="15" max="15" width="19.375" bestFit="1" customWidth="1"/>
    <col min="16" max="16" width="7" customWidth="1"/>
    <col min="20" max="21" width="17.25" bestFit="1" customWidth="1"/>
    <col min="33" max="36" width="10.25" customWidth="1"/>
  </cols>
  <sheetData>
    <row r="1" spans="2:25" ht="3.75" customHeight="1"/>
    <row r="2" spans="2:25" ht="24">
      <c r="B2" s="391" t="s">
        <v>42</v>
      </c>
      <c r="C2" s="392"/>
      <c r="D2" s="392"/>
      <c r="E2" s="392"/>
      <c r="F2" s="392"/>
      <c r="G2" s="392"/>
      <c r="H2" s="392"/>
      <c r="I2" s="392"/>
      <c r="J2" s="392"/>
      <c r="K2" s="392"/>
      <c r="L2" s="392"/>
      <c r="M2" s="392"/>
      <c r="N2" s="392"/>
      <c r="O2" s="392"/>
      <c r="P2" s="393"/>
      <c r="R2" s="384" t="s">
        <v>365</v>
      </c>
      <c r="S2" s="385"/>
      <c r="T2" s="385"/>
      <c r="U2" s="385"/>
      <c r="V2" s="386"/>
    </row>
    <row r="3" spans="2:25" ht="6.75" customHeight="1" thickBot="1"/>
    <row r="4" spans="2:25" ht="15.75" thickTop="1" thickBot="1">
      <c r="B4" s="1" t="s">
        <v>2</v>
      </c>
      <c r="C4" s="90">
        <v>2023</v>
      </c>
      <c r="D4" t="s">
        <v>0</v>
      </c>
      <c r="E4" s="90">
        <v>10</v>
      </c>
      <c r="F4" t="s">
        <v>1</v>
      </c>
      <c r="G4" s="90">
        <v>20</v>
      </c>
      <c r="H4" t="s">
        <v>3</v>
      </c>
      <c r="I4" s="17"/>
      <c r="O4" s="160"/>
      <c r="R4" s="307" t="s">
        <v>282</v>
      </c>
      <c r="S4" s="319"/>
      <c r="T4" s="319"/>
      <c r="U4" s="319"/>
      <c r="V4" s="320"/>
      <c r="W4" s="144"/>
      <c r="X4" s="144"/>
      <c r="Y4" s="144"/>
    </row>
    <row r="5" spans="2:25" ht="4.5" customHeight="1" thickBot="1">
      <c r="B5" s="1"/>
      <c r="T5" s="4"/>
      <c r="U5" s="4"/>
    </row>
    <row r="6" spans="2:25" ht="15.75" customHeight="1" thickTop="1" thickBot="1">
      <c r="B6" s="1" t="s">
        <v>279</v>
      </c>
      <c r="C6" s="262" t="s">
        <v>320</v>
      </c>
      <c r="D6" s="263"/>
      <c r="E6" s="263"/>
      <c r="F6" s="263"/>
      <c r="G6" s="263"/>
      <c r="H6" s="264"/>
      <c r="R6" s="307" t="s">
        <v>283</v>
      </c>
      <c r="S6" s="319"/>
      <c r="T6" s="319"/>
      <c r="U6" s="319"/>
      <c r="V6" s="320"/>
      <c r="W6" s="144"/>
      <c r="X6" s="144"/>
      <c r="Y6" s="144"/>
    </row>
    <row r="7" spans="2:25" ht="5.25" customHeight="1" thickBot="1">
      <c r="B7" s="1"/>
      <c r="T7" s="4"/>
      <c r="U7" s="4"/>
    </row>
    <row r="8" spans="2:25" ht="15.75" customHeight="1" thickTop="1" thickBot="1">
      <c r="B8" s="1" t="s">
        <v>275</v>
      </c>
      <c r="C8" s="340" t="s">
        <v>328</v>
      </c>
      <c r="D8" s="341"/>
      <c r="E8" s="342"/>
      <c r="G8" s="17"/>
      <c r="R8" s="307" t="s">
        <v>287</v>
      </c>
      <c r="S8" s="319"/>
      <c r="T8" s="319"/>
      <c r="U8" s="319"/>
      <c r="V8" s="320"/>
    </row>
    <row r="9" spans="2:25" ht="6" customHeight="1" thickBot="1">
      <c r="B9" s="1"/>
      <c r="T9" s="4"/>
      <c r="U9" s="4"/>
    </row>
    <row r="10" spans="2:25" ht="15.75" customHeight="1" thickTop="1" thickBot="1">
      <c r="B10" s="1" t="s">
        <v>242</v>
      </c>
      <c r="C10" s="262" t="s">
        <v>321</v>
      </c>
      <c r="D10" s="263"/>
      <c r="E10" s="263"/>
      <c r="F10" s="263"/>
      <c r="G10" s="263"/>
      <c r="H10" s="264"/>
      <c r="R10" s="307" t="s">
        <v>274</v>
      </c>
      <c r="S10" s="319"/>
      <c r="T10" s="319"/>
      <c r="U10" s="319"/>
      <c r="V10" s="320"/>
    </row>
    <row r="11" spans="2:25" ht="6" customHeight="1" thickBot="1">
      <c r="B11" s="1"/>
      <c r="T11" s="4"/>
      <c r="U11" s="4"/>
    </row>
    <row r="12" spans="2:25" ht="15.75" thickTop="1" thickBot="1">
      <c r="B12" s="1" t="s">
        <v>276</v>
      </c>
      <c r="C12" s="166" t="s">
        <v>360</v>
      </c>
      <c r="N12" s="207"/>
      <c r="R12" s="307" t="s">
        <v>288</v>
      </c>
      <c r="S12" s="319"/>
      <c r="T12" s="319"/>
      <c r="U12" s="319"/>
      <c r="V12" s="320"/>
      <c r="W12" s="144"/>
      <c r="X12" s="144"/>
      <c r="Y12" s="144"/>
    </row>
    <row r="13" spans="2:25" ht="6" customHeight="1" thickBot="1">
      <c r="B13" s="1"/>
      <c r="T13" s="4"/>
      <c r="U13" s="4"/>
    </row>
    <row r="14" spans="2:25" ht="15.75" thickTop="1" thickBot="1">
      <c r="B14" s="1" t="s">
        <v>248</v>
      </c>
      <c r="C14" s="157" t="s">
        <v>353</v>
      </c>
      <c r="D14" s="94"/>
      <c r="E14" s="94"/>
      <c r="F14" s="94"/>
      <c r="R14" s="307" t="s">
        <v>277</v>
      </c>
      <c r="S14" s="319"/>
      <c r="T14" s="319"/>
      <c r="U14" s="319"/>
      <c r="V14" s="320"/>
      <c r="W14" s="144"/>
      <c r="X14" s="144"/>
      <c r="Y14" s="144"/>
    </row>
    <row r="15" spans="2:25" ht="6" customHeight="1" thickBot="1">
      <c r="B15" s="1"/>
      <c r="J15" s="147"/>
      <c r="K15" s="147"/>
      <c r="L15" s="147"/>
      <c r="T15" s="4"/>
      <c r="U15" s="4"/>
    </row>
    <row r="16" spans="2:25" ht="15.75" thickTop="1" thickBot="1">
      <c r="B16" s="1" t="s">
        <v>27</v>
      </c>
      <c r="C16" s="142">
        <v>10</v>
      </c>
      <c r="D16" t="s">
        <v>28</v>
      </c>
      <c r="J16" s="147"/>
      <c r="K16" s="147"/>
      <c r="L16" s="147"/>
      <c r="N16" s="94"/>
      <c r="R16" s="307" t="s">
        <v>278</v>
      </c>
      <c r="S16" s="319"/>
      <c r="T16" s="319"/>
      <c r="U16" s="319"/>
      <c r="V16" s="320"/>
      <c r="W16" s="144"/>
      <c r="X16" s="144"/>
      <c r="Y16" s="144"/>
    </row>
    <row r="17" spans="2:34" ht="6" customHeight="1">
      <c r="B17" s="1"/>
      <c r="C17" s="3"/>
    </row>
    <row r="18" spans="2:34" ht="24" customHeight="1">
      <c r="B18" s="359" t="s">
        <v>14</v>
      </c>
      <c r="C18" s="360"/>
      <c r="D18" s="360"/>
      <c r="E18" s="360"/>
      <c r="F18" s="360"/>
      <c r="G18" s="360"/>
      <c r="H18" s="360"/>
      <c r="I18" s="360"/>
      <c r="J18" s="360"/>
      <c r="K18" s="360"/>
      <c r="L18" s="360"/>
      <c r="M18" s="360"/>
      <c r="N18" s="360"/>
      <c r="O18" s="360"/>
      <c r="P18" s="361"/>
    </row>
    <row r="19" spans="2:34" ht="6.75" customHeight="1" thickBot="1"/>
    <row r="20" spans="2:34" ht="42" customHeight="1" thickBot="1">
      <c r="B20" s="123" t="s">
        <v>6</v>
      </c>
      <c r="C20" s="123" t="s">
        <v>7</v>
      </c>
      <c r="D20" s="362" t="s">
        <v>336</v>
      </c>
      <c r="E20" s="363"/>
      <c r="F20" s="363"/>
      <c r="G20" s="363"/>
      <c r="H20" s="364"/>
      <c r="I20" s="362" t="s">
        <v>244</v>
      </c>
      <c r="J20" s="363"/>
      <c r="K20" s="363"/>
      <c r="L20" s="363"/>
      <c r="M20" s="363"/>
      <c r="N20" s="363"/>
      <c r="O20" s="364"/>
      <c r="P20" s="121" t="s">
        <v>280</v>
      </c>
    </row>
    <row r="21" spans="2:34" ht="20.100000000000001" customHeight="1" thickTop="1">
      <c r="B21" s="91">
        <v>1</v>
      </c>
      <c r="C21" s="193">
        <v>500000</v>
      </c>
      <c r="D21" s="365">
        <v>500000</v>
      </c>
      <c r="E21" s="366"/>
      <c r="F21" s="366"/>
      <c r="G21" s="366"/>
      <c r="H21" s="367"/>
      <c r="I21" s="349" t="s">
        <v>266</v>
      </c>
      <c r="J21" s="350"/>
      <c r="K21" s="350"/>
      <c r="L21" s="350"/>
      <c r="M21" s="350"/>
      <c r="N21" s="350"/>
      <c r="O21" s="351"/>
      <c r="P21" s="197">
        <v>0.1</v>
      </c>
      <c r="R21" s="154" t="s">
        <v>351</v>
      </c>
      <c r="S21" s="155"/>
      <c r="T21" s="155"/>
      <c r="U21" s="155"/>
      <c r="V21" s="156"/>
      <c r="W21" s="144"/>
      <c r="X21" s="144"/>
      <c r="Y21" s="144"/>
      <c r="Z21" s="144"/>
      <c r="AA21" s="144"/>
      <c r="AB21" s="144"/>
      <c r="AC21" s="144"/>
      <c r="AD21" s="144"/>
      <c r="AE21" s="144"/>
      <c r="AF21" s="144"/>
      <c r="AG21" s="144"/>
      <c r="AH21" s="144"/>
    </row>
    <row r="22" spans="2:34" ht="20.100000000000001" customHeight="1">
      <c r="B22" s="92">
        <v>1</v>
      </c>
      <c r="C22" s="194">
        <v>250000</v>
      </c>
      <c r="D22" s="343">
        <v>250000</v>
      </c>
      <c r="E22" s="344"/>
      <c r="F22" s="344"/>
      <c r="G22" s="344"/>
      <c r="H22" s="345"/>
      <c r="I22" s="337" t="s">
        <v>322</v>
      </c>
      <c r="J22" s="338"/>
      <c r="K22" s="338"/>
      <c r="L22" s="338"/>
      <c r="M22" s="338"/>
      <c r="N22" s="338"/>
      <c r="O22" s="339"/>
      <c r="P22" s="198">
        <v>0.1</v>
      </c>
      <c r="R22" s="162" t="s">
        <v>352</v>
      </c>
      <c r="S22" s="163"/>
      <c r="T22" s="163"/>
      <c r="U22" s="163"/>
      <c r="V22" s="164"/>
      <c r="W22" s="144"/>
      <c r="X22" s="144"/>
      <c r="Y22" s="144"/>
      <c r="Z22" s="144"/>
      <c r="AA22" s="144"/>
      <c r="AB22" s="144"/>
      <c r="AC22" s="144"/>
      <c r="AD22" s="144"/>
      <c r="AE22" s="144"/>
      <c r="AF22" s="144"/>
      <c r="AG22" s="144"/>
      <c r="AH22" s="144"/>
    </row>
    <row r="23" spans="2:34" ht="20.100000000000001" customHeight="1">
      <c r="B23" s="92">
        <v>1</v>
      </c>
      <c r="C23" s="194">
        <v>200000</v>
      </c>
      <c r="D23" s="343">
        <v>200000</v>
      </c>
      <c r="E23" s="344"/>
      <c r="F23" s="344"/>
      <c r="G23" s="344"/>
      <c r="H23" s="345"/>
      <c r="I23" s="337" t="s">
        <v>323</v>
      </c>
      <c r="J23" s="338"/>
      <c r="K23" s="338"/>
      <c r="L23" s="338"/>
      <c r="M23" s="338"/>
      <c r="N23" s="338"/>
      <c r="O23" s="339"/>
      <c r="P23" s="198">
        <v>0.1</v>
      </c>
      <c r="R23" s="313" t="s">
        <v>281</v>
      </c>
      <c r="S23" s="314"/>
      <c r="T23" s="314"/>
      <c r="U23" s="314"/>
      <c r="V23" s="315"/>
      <c r="W23" s="144"/>
      <c r="X23" s="144"/>
      <c r="Y23" s="144"/>
      <c r="Z23" s="144"/>
      <c r="AA23" s="144"/>
      <c r="AB23" s="144"/>
      <c r="AC23" s="144"/>
      <c r="AD23" s="144"/>
      <c r="AE23" s="144"/>
      <c r="AF23" s="144"/>
      <c r="AG23" s="144"/>
      <c r="AH23" s="144"/>
    </row>
    <row r="24" spans="2:34" ht="20.100000000000001" customHeight="1" thickBot="1">
      <c r="B24" s="92">
        <v>1</v>
      </c>
      <c r="C24" s="194">
        <v>10000</v>
      </c>
      <c r="D24" s="343">
        <v>10000</v>
      </c>
      <c r="E24" s="344"/>
      <c r="F24" s="344"/>
      <c r="G24" s="344"/>
      <c r="H24" s="345"/>
      <c r="I24" s="337" t="s">
        <v>340</v>
      </c>
      <c r="J24" s="338"/>
      <c r="K24" s="338"/>
      <c r="L24" s="338"/>
      <c r="M24" s="338"/>
      <c r="N24" s="338"/>
      <c r="O24" s="339"/>
      <c r="P24" s="198">
        <v>0.08</v>
      </c>
      <c r="R24" s="316"/>
      <c r="S24" s="317"/>
      <c r="T24" s="317"/>
      <c r="U24" s="317"/>
      <c r="V24" s="318"/>
      <c r="W24" s="144"/>
      <c r="X24" s="144"/>
      <c r="Y24" s="144"/>
      <c r="Z24" s="144"/>
      <c r="AA24" s="144"/>
      <c r="AB24" s="144"/>
      <c r="AC24" s="144"/>
      <c r="AD24" s="144"/>
      <c r="AE24" s="144"/>
      <c r="AF24" s="144"/>
      <c r="AG24" s="144"/>
      <c r="AH24" s="144"/>
    </row>
    <row r="25" spans="2:34" ht="20.100000000000001" customHeight="1" thickTop="1">
      <c r="B25" s="92"/>
      <c r="C25" s="95"/>
      <c r="D25" s="343" t="s">
        <v>367</v>
      </c>
      <c r="E25" s="344"/>
      <c r="F25" s="344"/>
      <c r="G25" s="344"/>
      <c r="H25" s="345"/>
      <c r="I25" s="337"/>
      <c r="J25" s="338"/>
      <c r="K25" s="338"/>
      <c r="L25" s="338"/>
      <c r="M25" s="338"/>
      <c r="N25" s="338"/>
      <c r="O25" s="339"/>
      <c r="P25" s="199"/>
      <c r="R25" s="161"/>
      <c r="S25" s="161"/>
      <c r="T25" s="161"/>
      <c r="U25" s="161"/>
      <c r="V25" s="161"/>
    </row>
    <row r="26" spans="2:34" ht="20.100000000000001" customHeight="1" thickBot="1">
      <c r="B26" s="93"/>
      <c r="C26" s="196"/>
      <c r="D26" s="397" t="s">
        <v>367</v>
      </c>
      <c r="E26" s="398"/>
      <c r="F26" s="398"/>
      <c r="G26" s="398"/>
      <c r="H26" s="399"/>
      <c r="I26" s="394"/>
      <c r="J26" s="395"/>
      <c r="K26" s="395"/>
      <c r="L26" s="395"/>
      <c r="M26" s="395"/>
      <c r="N26" s="395"/>
      <c r="O26" s="396"/>
      <c r="P26" s="223"/>
    </row>
    <row r="27" spans="2:34" ht="20.100000000000001" customHeight="1" thickBot="1">
      <c r="B27" s="355" t="s">
        <v>10</v>
      </c>
      <c r="C27" s="356"/>
      <c r="D27" s="334">
        <v>960000</v>
      </c>
      <c r="E27" s="335"/>
      <c r="F27" s="335"/>
      <c r="G27" s="335"/>
      <c r="H27" s="336"/>
      <c r="I27" s="331"/>
      <c r="J27" s="332"/>
      <c r="K27" s="332"/>
      <c r="L27" s="332"/>
      <c r="M27" s="332"/>
      <c r="N27" s="332"/>
      <c r="O27" s="333"/>
      <c r="P27" s="122"/>
      <c r="R27" s="293"/>
      <c r="S27" s="293"/>
      <c r="T27" s="293"/>
      <c r="U27" s="293"/>
      <c r="V27" s="293"/>
    </row>
    <row r="28" spans="2:34" ht="20.100000000000001" customHeight="1">
      <c r="B28" s="357" t="s">
        <v>11</v>
      </c>
      <c r="C28" s="358"/>
      <c r="D28" s="352">
        <v>95000</v>
      </c>
      <c r="E28" s="353"/>
      <c r="F28" s="353"/>
      <c r="G28" s="353"/>
      <c r="H28" s="354"/>
      <c r="I28" s="346" t="s">
        <v>342</v>
      </c>
      <c r="J28" s="347"/>
      <c r="K28" s="347"/>
      <c r="L28" s="347"/>
      <c r="M28" s="347"/>
      <c r="N28" s="347"/>
      <c r="O28" s="348"/>
      <c r="P28" s="122"/>
      <c r="R28" s="321" t="s">
        <v>358</v>
      </c>
      <c r="S28" s="322"/>
      <c r="T28" s="322"/>
      <c r="U28" s="322"/>
      <c r="V28" s="323"/>
    </row>
    <row r="29" spans="2:34" ht="20.100000000000001" customHeight="1" thickBot="1">
      <c r="B29" s="357" t="s">
        <v>11</v>
      </c>
      <c r="C29" s="358"/>
      <c r="D29" s="352">
        <v>800</v>
      </c>
      <c r="E29" s="353"/>
      <c r="F29" s="353"/>
      <c r="G29" s="353"/>
      <c r="H29" s="354"/>
      <c r="I29" s="346" t="s">
        <v>343</v>
      </c>
      <c r="J29" s="347"/>
      <c r="K29" s="347"/>
      <c r="L29" s="347"/>
      <c r="M29" s="347"/>
      <c r="N29" s="347"/>
      <c r="O29" s="348"/>
      <c r="P29" s="122"/>
      <c r="R29" s="381"/>
      <c r="S29" s="382"/>
      <c r="T29" s="382"/>
      <c r="U29" s="382"/>
      <c r="V29" s="383"/>
    </row>
    <row r="30" spans="2:34" ht="20.100000000000001" customHeight="1" thickBot="1">
      <c r="B30" s="379" t="s">
        <v>12</v>
      </c>
      <c r="C30" s="380"/>
      <c r="D30" s="376">
        <f>SUM(D27:D29)</f>
        <v>1055800</v>
      </c>
      <c r="E30" s="377"/>
      <c r="F30" s="377"/>
      <c r="G30" s="377"/>
      <c r="H30" s="378"/>
      <c r="I30" s="328" t="s">
        <v>33</v>
      </c>
      <c r="J30" s="329"/>
      <c r="K30" s="329"/>
      <c r="L30" s="329"/>
      <c r="M30" s="329"/>
      <c r="N30" s="329"/>
      <c r="O30" s="330"/>
      <c r="P30" s="122"/>
    </row>
    <row r="31" spans="2:34" ht="30.75" customHeight="1" thickTop="1" thickBot="1">
      <c r="B31" s="374" t="s">
        <v>13</v>
      </c>
      <c r="C31" s="375"/>
      <c r="D31" s="324"/>
      <c r="E31" s="325"/>
      <c r="F31" s="326"/>
      <c r="G31" s="326"/>
      <c r="H31" s="326"/>
      <c r="I31" s="326"/>
      <c r="J31" s="326"/>
      <c r="K31" s="326"/>
      <c r="L31" s="326"/>
      <c r="M31" s="326"/>
      <c r="N31" s="326"/>
      <c r="O31" s="327"/>
      <c r="R31" s="307" t="s">
        <v>289</v>
      </c>
      <c r="S31" s="319"/>
      <c r="T31" s="319"/>
      <c r="U31" s="319"/>
      <c r="V31" s="320"/>
    </row>
    <row r="33" spans="2:36" ht="15" thickBot="1">
      <c r="B33" s="17" t="s">
        <v>359</v>
      </c>
    </row>
    <row r="34" spans="2:36" ht="19.5" customHeight="1" thickBot="1">
      <c r="B34" s="188" t="s">
        <v>334</v>
      </c>
      <c r="C34" s="189" t="s">
        <v>335</v>
      </c>
      <c r="D34" s="370" t="s">
        <v>337</v>
      </c>
      <c r="E34" s="370"/>
      <c r="F34" s="370"/>
      <c r="G34" s="370" t="s">
        <v>338</v>
      </c>
      <c r="H34" s="370"/>
      <c r="I34" s="371"/>
      <c r="L34" s="222"/>
      <c r="M34" s="140"/>
      <c r="N34" s="140"/>
      <c r="O34" s="140"/>
      <c r="P34" s="140"/>
    </row>
    <row r="35" spans="2:36" ht="19.5" customHeight="1">
      <c r="B35" s="186">
        <v>0.1</v>
      </c>
      <c r="C35" s="187">
        <v>950000</v>
      </c>
      <c r="D35" s="372">
        <v>95000</v>
      </c>
      <c r="E35" s="372" t="s">
        <v>367</v>
      </c>
      <c r="F35" s="372" t="s">
        <v>367</v>
      </c>
      <c r="G35" s="372">
        <v>1045000</v>
      </c>
      <c r="H35" s="372"/>
      <c r="I35" s="388"/>
    </row>
    <row r="36" spans="2:36" ht="19.5" customHeight="1">
      <c r="B36" s="185">
        <v>0.08</v>
      </c>
      <c r="C36" s="184">
        <v>10000</v>
      </c>
      <c r="D36" s="373">
        <v>800</v>
      </c>
      <c r="E36" s="373" t="s">
        <v>367</v>
      </c>
      <c r="F36" s="373" t="s">
        <v>367</v>
      </c>
      <c r="G36" s="373">
        <v>10800</v>
      </c>
      <c r="H36" s="373"/>
      <c r="I36" s="389"/>
    </row>
    <row r="37" spans="2:36" ht="19.5" customHeight="1" thickBot="1">
      <c r="B37" s="191" t="s">
        <v>339</v>
      </c>
      <c r="C37" s="192">
        <v>0</v>
      </c>
      <c r="D37" s="387">
        <v>0</v>
      </c>
      <c r="E37" s="387" t="s">
        <v>367</v>
      </c>
      <c r="F37" s="387" t="s">
        <v>367</v>
      </c>
      <c r="G37" s="387">
        <v>0</v>
      </c>
      <c r="H37" s="387"/>
      <c r="I37" s="390"/>
    </row>
    <row r="38" spans="2:36" ht="19.5" customHeight="1" thickTop="1" thickBot="1">
      <c r="B38" s="195" t="s">
        <v>341</v>
      </c>
      <c r="C38" s="190">
        <v>960000</v>
      </c>
      <c r="D38" s="368">
        <v>95800</v>
      </c>
      <c r="E38" s="368"/>
      <c r="F38" s="368"/>
      <c r="G38" s="368">
        <f>SUM(G35:G37)</f>
        <v>1055800</v>
      </c>
      <c r="H38" s="368"/>
      <c r="I38" s="369"/>
    </row>
    <row r="39" spans="2:36" ht="15" thickBot="1"/>
    <row r="40" spans="2:36" ht="18" customHeight="1" thickTop="1" thickBot="1">
      <c r="AG40" s="689" t="s">
        <v>349</v>
      </c>
      <c r="AH40" s="690"/>
      <c r="AI40" s="690"/>
      <c r="AJ40" s="691"/>
    </row>
    <row r="41" spans="2:36" ht="18.399999999999999" customHeight="1" thickTop="1" thickBot="1">
      <c r="B41" s="139"/>
      <c r="C41" s="140" t="s">
        <v>263</v>
      </c>
      <c r="D41" s="140"/>
      <c r="E41" s="140"/>
      <c r="AG41" s="204"/>
      <c r="AH41" s="205"/>
      <c r="AI41" s="205"/>
      <c r="AJ41" s="206"/>
    </row>
  </sheetData>
  <mergeCells count="57">
    <mergeCell ref="B2:P2"/>
    <mergeCell ref="R2:V2"/>
    <mergeCell ref="R4:V4"/>
    <mergeCell ref="C6:H6"/>
    <mergeCell ref="R6:V6"/>
    <mergeCell ref="C8:E8"/>
    <mergeCell ref="R8:V8"/>
    <mergeCell ref="C10:H10"/>
    <mergeCell ref="R10:V10"/>
    <mergeCell ref="R12:V12"/>
    <mergeCell ref="R14:V14"/>
    <mergeCell ref="R16:V16"/>
    <mergeCell ref="B18:P18"/>
    <mergeCell ref="D20:H20"/>
    <mergeCell ref="I20:O20"/>
    <mergeCell ref="D21:H21"/>
    <mergeCell ref="I21:O21"/>
    <mergeCell ref="D22:H22"/>
    <mergeCell ref="I22:O22"/>
    <mergeCell ref="D23:H23"/>
    <mergeCell ref="I23:O23"/>
    <mergeCell ref="R23:V24"/>
    <mergeCell ref="D24:H24"/>
    <mergeCell ref="I24:O24"/>
    <mergeCell ref="D25:H25"/>
    <mergeCell ref="I25:O25"/>
    <mergeCell ref="D26:H26"/>
    <mergeCell ref="I26:O26"/>
    <mergeCell ref="B27:C27"/>
    <mergeCell ref="D27:H27"/>
    <mergeCell ref="I27:O27"/>
    <mergeCell ref="R27:V27"/>
    <mergeCell ref="R31:V31"/>
    <mergeCell ref="B28:C28"/>
    <mergeCell ref="D28:H28"/>
    <mergeCell ref="I28:O28"/>
    <mergeCell ref="R28:V28"/>
    <mergeCell ref="B29:C29"/>
    <mergeCell ref="D29:H29"/>
    <mergeCell ref="I29:O29"/>
    <mergeCell ref="R29:V29"/>
    <mergeCell ref="G36:I36"/>
    <mergeCell ref="B30:C30"/>
    <mergeCell ref="D30:H30"/>
    <mergeCell ref="I30:O30"/>
    <mergeCell ref="B31:C31"/>
    <mergeCell ref="D31:O31"/>
    <mergeCell ref="D34:F34"/>
    <mergeCell ref="G34:I34"/>
    <mergeCell ref="D35:F35"/>
    <mergeCell ref="G35:I35"/>
    <mergeCell ref="D36:F36"/>
    <mergeCell ref="D37:F37"/>
    <mergeCell ref="G37:I37"/>
    <mergeCell ref="D38:F38"/>
    <mergeCell ref="G38:I38"/>
    <mergeCell ref="AG40:AJ40"/>
  </mergeCells>
  <phoneticPr fontId="2"/>
  <dataValidations disablePrompts="1" count="2">
    <dataValidation type="list" allowBlank="1" showInputMessage="1" showErrorMessage="1" sqref="P21:P26" xr:uid="{00000000-0002-0000-0500-000000000000}">
      <formula1>"10%,8%,対象外"</formula1>
    </dataValidation>
    <dataValidation type="list" allowBlank="1" showInputMessage="1" showErrorMessage="1" sqref="C6:H6" xr:uid="{00000000-0002-0000-0500-000001000000}">
      <formula1>"   ,東北支店,関越支店,東京支店,関西支店,中部事業所,中四国支店,九州支店,北海道事業所,シールド事業部,　　　,基礎事業部,工事本部,開発本部,芝山工場,MI事業部,"</formula1>
    </dataValidation>
  </dataValidations>
  <pageMargins left="0.75" right="0.75" top="1" bottom="1" header="0.51200000000000001" footer="0.51200000000000001"/>
  <pageSetup paperSize="9" scale="64" fitToHeight="0"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119"/>
  <sheetViews>
    <sheetView showGridLines="0" showZeros="0" topLeftCell="A10" zoomScale="68" zoomScaleNormal="68" workbookViewId="0">
      <selection activeCell="P22" sqref="P22:R22"/>
    </sheetView>
  </sheetViews>
  <sheetFormatPr defaultRowHeight="14.25"/>
  <cols>
    <col min="1" max="1" width="1.25" customWidth="1"/>
    <col min="2" max="2" width="7.375" customWidth="1"/>
    <col min="3" max="3" width="5.625" customWidth="1"/>
    <col min="4" max="4" width="8.625" customWidth="1"/>
    <col min="5" max="5" width="5.625" customWidth="1"/>
    <col min="6" max="6" width="9.75" customWidth="1"/>
    <col min="7" max="7" width="7.375" customWidth="1"/>
    <col min="8" max="8" width="14.625" customWidth="1"/>
    <col min="9" max="9" width="7.75" customWidth="1"/>
    <col min="10" max="10" width="13.125" customWidth="1"/>
    <col min="11" max="11" width="11.5" customWidth="1"/>
    <col min="12" max="12" width="2.875" customWidth="1"/>
    <col min="13" max="13" width="7.375" customWidth="1"/>
    <col min="14" max="14" width="2.25" customWidth="1"/>
    <col min="15" max="15" width="11.125" customWidth="1"/>
    <col min="16" max="16" width="2.625" customWidth="1"/>
    <col min="17" max="17" width="16.625" customWidth="1"/>
    <col min="18" max="18" width="18.5" customWidth="1"/>
    <col min="19" max="19" width="4.625" customWidth="1"/>
    <col min="20" max="20" width="0.75" customWidth="1"/>
  </cols>
  <sheetData>
    <row r="1" spans="2:45" ht="16.5" customHeight="1"/>
    <row r="2" spans="2:45" ht="17.25" customHeight="1">
      <c r="B2" s="24" t="s">
        <v>15</v>
      </c>
      <c r="H2" s="413" t="s">
        <v>39</v>
      </c>
      <c r="I2" s="414"/>
      <c r="J2" s="441" t="s">
        <v>368</v>
      </c>
      <c r="K2" s="441">
        <v>10</v>
      </c>
      <c r="L2" s="446" t="s">
        <v>41</v>
      </c>
      <c r="M2" s="414"/>
      <c r="O2" s="246" t="s">
        <v>239</v>
      </c>
      <c r="Q2" s="233" t="s">
        <v>270</v>
      </c>
      <c r="R2" s="233" t="s">
        <v>369</v>
      </c>
      <c r="S2" s="234"/>
    </row>
    <row r="3" spans="2:45" ht="19.5" customHeight="1">
      <c r="B3" s="7"/>
      <c r="H3" s="414"/>
      <c r="I3" s="414"/>
      <c r="J3" s="441"/>
      <c r="K3" s="441"/>
      <c r="L3" s="414"/>
      <c r="M3" s="414"/>
      <c r="Q3" s="424" t="s">
        <v>370</v>
      </c>
      <c r="R3" s="424"/>
      <c r="S3" s="153"/>
    </row>
    <row r="4" spans="2:45" ht="14.25" customHeight="1">
      <c r="B4" s="7"/>
      <c r="J4" s="8"/>
      <c r="K4" s="9"/>
      <c r="L4" s="9"/>
      <c r="M4" s="10"/>
      <c r="N4" s="8"/>
    </row>
    <row r="5" spans="2:45" ht="19.149999999999999" customHeight="1">
      <c r="B5" s="517" t="s">
        <v>16</v>
      </c>
      <c r="C5" s="517"/>
      <c r="D5" s="517"/>
      <c r="E5" s="564"/>
      <c r="F5" s="564"/>
      <c r="L5" s="444" t="s">
        <v>18</v>
      </c>
      <c r="M5" s="274"/>
      <c r="O5" s="13" t="s">
        <v>371</v>
      </c>
      <c r="P5" s="13" t="s">
        <v>19</v>
      </c>
      <c r="Q5" s="13" t="s">
        <v>372</v>
      </c>
      <c r="R5" s="13"/>
      <c r="S5" s="13"/>
    </row>
    <row r="6" spans="2:45" ht="21">
      <c r="B6" s="158"/>
      <c r="C6" s="672" t="s">
        <v>320</v>
      </c>
      <c r="D6" s="414"/>
      <c r="E6" s="414"/>
      <c r="F6" s="159"/>
      <c r="G6" s="673" t="s">
        <v>229</v>
      </c>
      <c r="J6" s="11"/>
      <c r="K6" s="12"/>
      <c r="L6" s="445" t="s">
        <v>4</v>
      </c>
      <c r="M6" s="356"/>
      <c r="O6" s="442" t="s">
        <v>373</v>
      </c>
      <c r="P6" s="443"/>
      <c r="Q6" s="443"/>
      <c r="R6" s="443"/>
      <c r="S6" s="443"/>
    </row>
    <row r="7" spans="2:45" ht="20.25" customHeight="1">
      <c r="B7" s="524" t="s">
        <v>374</v>
      </c>
      <c r="C7" s="524"/>
      <c r="D7" s="524"/>
      <c r="E7" s="524"/>
      <c r="F7" s="525"/>
      <c r="G7" s="673"/>
      <c r="L7" s="519" t="s">
        <v>20</v>
      </c>
      <c r="M7" s="421"/>
      <c r="O7" s="511" t="s" ph="1">
        <v>375</v>
      </c>
      <c r="P7" s="511" ph="1"/>
      <c r="Q7" s="511" ph="1"/>
      <c r="R7" s="511" ph="1"/>
      <c r="S7" s="100"/>
      <c r="AI7" ph="1"/>
      <c r="AJ7" ph="1"/>
      <c r="AK7" ph="1"/>
      <c r="AL7" ph="1"/>
      <c r="AP7" ph="1"/>
      <c r="AQ7" ph="1"/>
      <c r="AR7" ph="1"/>
      <c r="AS7" ph="1"/>
    </row>
    <row r="8" spans="2:45" ht="21.95" customHeight="1">
      <c r="B8" s="356" t="s">
        <v>376</v>
      </c>
      <c r="C8" s="356"/>
      <c r="D8" s="356"/>
      <c r="E8" s="421"/>
      <c r="F8" s="421"/>
      <c r="L8" s="506" t="s">
        <v>5</v>
      </c>
      <c r="M8" s="421"/>
      <c r="O8" s="517" t="s" ph="1">
        <v>16</v>
      </c>
      <c r="P8" s="517" ph="1"/>
      <c r="Q8" s="517" ph="1"/>
      <c r="R8" s="517" ph="1"/>
      <c r="S8" s="101" t="s">
        <v>230</v>
      </c>
      <c r="AI8" ph="1"/>
      <c r="AJ8" ph="1"/>
      <c r="AK8" ph="1"/>
      <c r="AL8" ph="1"/>
      <c r="AP8" ph="1"/>
      <c r="AQ8" ph="1"/>
      <c r="AR8" ph="1"/>
      <c r="AS8" ph="1"/>
    </row>
    <row r="9" spans="2:45" ht="21.95" customHeight="1">
      <c r="B9" s="5"/>
      <c r="C9" s="520"/>
      <c r="D9" s="274"/>
      <c r="E9" s="6"/>
      <c r="F9" s="520"/>
      <c r="G9" s="274"/>
      <c r="H9" s="16"/>
      <c r="I9" s="16"/>
      <c r="L9" s="421"/>
      <c r="M9" s="421"/>
      <c r="O9" s="518" t="s" ph="1">
        <v>377</v>
      </c>
      <c r="P9" s="518" ph="1"/>
      <c r="Q9" s="518" ph="1"/>
      <c r="R9" s="518" ph="1"/>
      <c r="S9" s="100"/>
      <c r="AI9" ph="1"/>
      <c r="AJ9" ph="1"/>
      <c r="AK9" ph="1"/>
      <c r="AL9" ph="1"/>
      <c r="AP9" ph="1"/>
      <c r="AQ9" ph="1"/>
      <c r="AR9" ph="1"/>
      <c r="AS9" ph="1"/>
    </row>
    <row r="10" spans="2:45" ht="17.100000000000001" customHeight="1">
      <c r="B10" t="s">
        <v>29</v>
      </c>
      <c r="L10" s="445" t="s">
        <v>21</v>
      </c>
      <c r="M10" s="421"/>
      <c r="O10" s="100" t="s">
        <v>378</v>
      </c>
      <c r="P10" s="100"/>
      <c r="Q10" s="100"/>
      <c r="R10" s="100"/>
      <c r="S10" s="100"/>
    </row>
    <row r="11" spans="2:45" ht="15.75" customHeight="1">
      <c r="M11" s="15"/>
      <c r="O11" s="512" t="s">
        <v>379</v>
      </c>
      <c r="P11" s="513"/>
      <c r="Q11" s="13"/>
      <c r="R11" s="120" t="s">
        <v>380</v>
      </c>
      <c r="S11" s="13"/>
    </row>
    <row r="12" spans="2:45" ht="17.100000000000001" customHeight="1">
      <c r="B12" s="603" t="s">
        <v>269</v>
      </c>
      <c r="C12" s="603"/>
      <c r="D12" s="2" t="s">
        <v>381</v>
      </c>
      <c r="L12" s="445" t="s">
        <v>22</v>
      </c>
      <c r="M12" s="421"/>
      <c r="O12" s="513" t="s">
        <v>382</v>
      </c>
      <c r="P12" s="513"/>
      <c r="Q12" s="22" t="s">
        <v>23</v>
      </c>
      <c r="R12" s="119" t="s">
        <v>383</v>
      </c>
      <c r="S12" s="22" t="s">
        <v>24</v>
      </c>
    </row>
    <row r="13" spans="2:45" ht="18.95" customHeight="1">
      <c r="B13" s="356" t="s">
        <v>30</v>
      </c>
      <c r="C13" s="356"/>
      <c r="D13" s="2">
        <v>10</v>
      </c>
      <c r="E13" s="2" t="s">
        <v>31</v>
      </c>
      <c r="F13" s="2"/>
      <c r="G13" s="2"/>
      <c r="L13" s="445" t="s">
        <v>25</v>
      </c>
      <c r="M13" s="421"/>
      <c r="O13" s="477" t="s" ph="1">
        <v>384</v>
      </c>
      <c r="P13" s="477" ph="1"/>
      <c r="Q13" s="477" ph="1"/>
      <c r="R13" s="477" ph="1"/>
      <c r="S13" s="421"/>
      <c r="AI13" ph="1"/>
      <c r="AJ13" ph="1"/>
      <c r="AK13" ph="1"/>
      <c r="AL13" ph="1"/>
      <c r="AP13" ph="1"/>
      <c r="AQ13" ph="1"/>
      <c r="AR13" ph="1"/>
      <c r="AS13" ph="1"/>
    </row>
    <row r="14" spans="2:45" ht="15.95" customHeight="1">
      <c r="M14" s="13"/>
      <c r="O14" s="484" t="s">
        <v>273</v>
      </c>
      <c r="P14" s="484"/>
      <c r="Q14" s="13" t="s">
        <v>26</v>
      </c>
      <c r="R14" s="477" t="s">
        <v>385</v>
      </c>
      <c r="S14" s="477"/>
    </row>
    <row r="15" spans="2:45" ht="9.9499999999999993" customHeight="1" thickBot="1">
      <c r="N15" s="13"/>
      <c r="O15" s="13"/>
      <c r="P15" s="13"/>
      <c r="Q15" s="13"/>
      <c r="R15" s="13"/>
      <c r="S15" s="13"/>
    </row>
    <row r="16" spans="2:45" ht="21" customHeight="1">
      <c r="B16" s="1"/>
      <c r="C16" s="1"/>
      <c r="D16" s="1"/>
      <c r="E16" s="1"/>
      <c r="F16" s="1"/>
      <c r="G16" s="1"/>
      <c r="J16" s="435" t="s">
        <v>32</v>
      </c>
      <c r="K16" s="436"/>
      <c r="L16" s="437"/>
      <c r="M16" s="471" t="s">
        <v>347</v>
      </c>
      <c r="N16" s="516"/>
      <c r="O16" s="472"/>
      <c r="P16" s="471" t="s">
        <v>208</v>
      </c>
      <c r="Q16" s="472"/>
      <c r="R16" s="471" t="s">
        <v>346</v>
      </c>
      <c r="S16" s="472"/>
    </row>
    <row r="17" spans="2:19" ht="50.25" customHeight="1" thickBot="1">
      <c r="B17" s="25" t="s">
        <v>45</v>
      </c>
      <c r="C17" s="144" t="s">
        <v>46</v>
      </c>
      <c r="D17" s="16"/>
      <c r="E17" s="16"/>
      <c r="F17" s="16"/>
      <c r="G17" s="16"/>
      <c r="H17" s="16"/>
      <c r="J17" s="438" t="s">
        <v>386</v>
      </c>
      <c r="K17" s="502"/>
      <c r="L17" s="503"/>
      <c r="M17" s="478">
        <v>960000</v>
      </c>
      <c r="N17" s="479"/>
      <c r="O17" s="480"/>
      <c r="P17" s="478">
        <v>95800</v>
      </c>
      <c r="Q17" s="480"/>
      <c r="R17" s="469">
        <f>M26+M27+M28</f>
        <v>1055800</v>
      </c>
      <c r="S17" s="470"/>
    </row>
    <row r="18" spans="2:19" ht="18.75" customHeight="1">
      <c r="B18" s="141">
        <v>1</v>
      </c>
      <c r="C18" s="127" t="s">
        <v>251</v>
      </c>
      <c r="D18" s="183"/>
      <c r="E18" s="183"/>
      <c r="F18" s="183"/>
      <c r="G18" s="183"/>
      <c r="H18" s="183"/>
      <c r="I18" s="23"/>
      <c r="J18" s="507" t="s">
        <v>6</v>
      </c>
      <c r="K18" s="509" t="s">
        <v>7</v>
      </c>
      <c r="L18" s="418"/>
      <c r="M18" s="509" t="s">
        <v>348</v>
      </c>
      <c r="N18" s="509"/>
      <c r="O18" s="418"/>
      <c r="P18" s="509" t="s">
        <v>9</v>
      </c>
      <c r="Q18" s="509"/>
      <c r="R18" s="514"/>
      <c r="S18" s="473" t="s">
        <v>280</v>
      </c>
    </row>
    <row r="19" spans="2:19" ht="18.75" customHeight="1" thickBot="1">
      <c r="B19" s="129"/>
      <c r="C19" s="127" t="s">
        <v>47</v>
      </c>
      <c r="D19" s="183"/>
      <c r="E19" s="183"/>
      <c r="F19" s="183"/>
      <c r="G19" s="183"/>
      <c r="H19" s="183"/>
      <c r="I19" s="23"/>
      <c r="J19" s="508"/>
      <c r="K19" s="510"/>
      <c r="L19" s="420"/>
      <c r="M19" s="510"/>
      <c r="N19" s="510"/>
      <c r="O19" s="420"/>
      <c r="P19" s="510"/>
      <c r="Q19" s="510"/>
      <c r="R19" s="515"/>
      <c r="S19" s="474"/>
    </row>
    <row r="20" spans="2:19" ht="28.5" customHeight="1">
      <c r="B20" s="141">
        <v>2</v>
      </c>
      <c r="C20" s="127" t="s">
        <v>48</v>
      </c>
      <c r="D20" s="183"/>
      <c r="E20" s="183"/>
      <c r="F20" s="183"/>
      <c r="G20" s="183"/>
      <c r="H20" s="183"/>
      <c r="J20" s="201">
        <v>1</v>
      </c>
      <c r="K20" s="504">
        <v>500000</v>
      </c>
      <c r="L20" s="505"/>
      <c r="M20" s="455">
        <v>500000</v>
      </c>
      <c r="N20" s="456"/>
      <c r="O20" s="457"/>
      <c r="P20" s="475" t="s">
        <v>387</v>
      </c>
      <c r="Q20" s="476"/>
      <c r="R20" s="476"/>
      <c r="S20" s="239">
        <v>0.1</v>
      </c>
    </row>
    <row r="21" spans="2:19" ht="28.5" customHeight="1">
      <c r="B21" s="141">
        <v>3</v>
      </c>
      <c r="C21" s="127" t="s">
        <v>264</v>
      </c>
      <c r="D21" s="183"/>
      <c r="E21" s="183"/>
      <c r="F21" s="183"/>
      <c r="G21" s="183"/>
      <c r="H21" s="183"/>
      <c r="J21" s="202">
        <v>1</v>
      </c>
      <c r="K21" s="400">
        <v>250000</v>
      </c>
      <c r="L21" s="401"/>
      <c r="M21" s="450">
        <v>250000</v>
      </c>
      <c r="N21" s="451"/>
      <c r="O21" s="452"/>
      <c r="P21" s="453" t="s">
        <v>388</v>
      </c>
      <c r="Q21" s="453"/>
      <c r="R21" s="454"/>
      <c r="S21" s="200">
        <v>0.1</v>
      </c>
    </row>
    <row r="22" spans="2:19" ht="28.5" customHeight="1">
      <c r="B22" s="129"/>
      <c r="C22" s="226" t="s">
        <v>265</v>
      </c>
      <c r="D22" s="183"/>
      <c r="E22" s="183"/>
      <c r="F22" s="183"/>
      <c r="G22" s="183"/>
      <c r="H22" s="183"/>
      <c r="J22" s="202">
        <v>1</v>
      </c>
      <c r="K22" s="400">
        <v>200000</v>
      </c>
      <c r="L22" s="401"/>
      <c r="M22" s="450">
        <v>200000</v>
      </c>
      <c r="N22" s="451"/>
      <c r="O22" s="452"/>
      <c r="P22" s="453" t="s">
        <v>389</v>
      </c>
      <c r="Q22" s="453"/>
      <c r="R22" s="454"/>
      <c r="S22" s="200">
        <v>0.1</v>
      </c>
    </row>
    <row r="23" spans="2:19" ht="28.5" customHeight="1">
      <c r="B23" s="141">
        <v>4</v>
      </c>
      <c r="C23" s="127" t="s">
        <v>49</v>
      </c>
      <c r="D23" s="183"/>
      <c r="E23" s="183"/>
      <c r="F23" s="183"/>
      <c r="G23" s="183"/>
      <c r="H23" s="183"/>
      <c r="J23" s="202">
        <v>1</v>
      </c>
      <c r="K23" s="400">
        <v>10000</v>
      </c>
      <c r="L23" s="401"/>
      <c r="M23" s="450">
        <v>10000</v>
      </c>
      <c r="N23" s="451"/>
      <c r="O23" s="452"/>
      <c r="P23" s="453" t="s">
        <v>390</v>
      </c>
      <c r="Q23" s="453"/>
      <c r="R23" s="454"/>
      <c r="S23" s="200">
        <v>0.08</v>
      </c>
    </row>
    <row r="24" spans="2:19" ht="28.5" customHeight="1">
      <c r="B24" s="129"/>
      <c r="C24" s="226" t="s">
        <v>50</v>
      </c>
      <c r="D24" s="183"/>
      <c r="E24" s="183"/>
      <c r="F24" s="183"/>
      <c r="G24" s="183"/>
      <c r="H24" s="183"/>
      <c r="J24" s="202" t="s">
        <v>391</v>
      </c>
      <c r="K24" s="400" t="s">
        <v>391</v>
      </c>
      <c r="L24" s="401"/>
      <c r="M24" s="450" t="s">
        <v>367</v>
      </c>
      <c r="N24" s="451"/>
      <c r="O24" s="452"/>
      <c r="P24" s="454">
        <v>0</v>
      </c>
      <c r="Q24" s="488"/>
      <c r="R24" s="488"/>
      <c r="S24" s="167">
        <v>0</v>
      </c>
    </row>
    <row r="25" spans="2:19" ht="28.5" customHeight="1" thickBot="1">
      <c r="B25" s="129"/>
      <c r="C25" s="226" t="s">
        <v>254</v>
      </c>
      <c r="D25" s="183"/>
      <c r="E25" s="183"/>
      <c r="F25" s="183"/>
      <c r="G25" s="183"/>
      <c r="H25" s="183"/>
      <c r="J25" s="203" t="s">
        <v>391</v>
      </c>
      <c r="K25" s="458" t="s">
        <v>391</v>
      </c>
      <c r="L25" s="459"/>
      <c r="M25" s="460" t="s">
        <v>367</v>
      </c>
      <c r="N25" s="461"/>
      <c r="O25" s="462"/>
      <c r="P25" s="491">
        <v>0</v>
      </c>
      <c r="Q25" s="492"/>
      <c r="R25" s="492"/>
      <c r="S25" s="168">
        <v>0</v>
      </c>
    </row>
    <row r="26" spans="2:19" ht="28.5" customHeight="1">
      <c r="B26" s="141">
        <v>5</v>
      </c>
      <c r="C26" s="127" t="s">
        <v>252</v>
      </c>
      <c r="D26" s="128"/>
      <c r="E26" s="128"/>
      <c r="F26" s="128"/>
      <c r="G26" s="128"/>
      <c r="H26" s="128"/>
      <c r="J26" s="463" t="s">
        <v>10</v>
      </c>
      <c r="K26" s="464"/>
      <c r="L26" s="465"/>
      <c r="M26" s="493">
        <v>960000</v>
      </c>
      <c r="N26" s="494"/>
      <c r="O26" s="495"/>
      <c r="P26" s="496">
        <v>0</v>
      </c>
      <c r="Q26" s="497"/>
      <c r="R26" s="498"/>
      <c r="S26" s="216"/>
    </row>
    <row r="27" spans="2:19" ht="28.5" customHeight="1">
      <c r="C27" s="225" t="s">
        <v>253</v>
      </c>
      <c r="D27" s="7"/>
      <c r="E27" s="7"/>
      <c r="F27" s="7"/>
      <c r="G27" s="7"/>
      <c r="H27" s="7"/>
      <c r="I27" s="247" t="s">
        <v>239</v>
      </c>
      <c r="J27" s="694" t="s">
        <v>392</v>
      </c>
      <c r="K27" s="695"/>
      <c r="L27" s="717"/>
      <c r="M27" s="731">
        <v>95000</v>
      </c>
      <c r="N27" s="698"/>
      <c r="O27" s="732"/>
      <c r="P27" s="235"/>
      <c r="Q27" s="236" t="s">
        <v>393</v>
      </c>
      <c r="R27" s="149"/>
      <c r="S27" s="217"/>
    </row>
    <row r="28" spans="2:19" ht="28.5" customHeight="1">
      <c r="B28" s="141">
        <v>6</v>
      </c>
      <c r="C28" s="224" t="s">
        <v>363</v>
      </c>
      <c r="D28" s="7"/>
      <c r="E28" s="7"/>
      <c r="F28" s="7"/>
      <c r="G28" s="7"/>
      <c r="H28" s="7"/>
      <c r="J28" s="694" t="s">
        <v>392</v>
      </c>
      <c r="K28" s="695"/>
      <c r="L28" s="717"/>
      <c r="M28" s="731">
        <v>800</v>
      </c>
      <c r="N28" s="698"/>
      <c r="O28" s="732"/>
      <c r="P28" s="235"/>
      <c r="Q28" s="236" t="s">
        <v>394</v>
      </c>
      <c r="R28" s="149"/>
      <c r="S28" s="217"/>
    </row>
    <row r="29" spans="2:19" ht="28.5" customHeight="1">
      <c r="B29" s="141"/>
      <c r="C29" s="225" t="s">
        <v>364</v>
      </c>
      <c r="D29" s="7"/>
      <c r="E29" s="7"/>
      <c r="F29" s="7"/>
      <c r="G29" s="7"/>
      <c r="H29" s="7"/>
      <c r="J29" s="447" t="s">
        <v>12</v>
      </c>
      <c r="K29" s="448"/>
      <c r="L29" s="449"/>
      <c r="M29" s="489"/>
      <c r="N29" s="335"/>
      <c r="O29" s="490"/>
      <c r="P29" s="485" t="s">
        <v>395</v>
      </c>
      <c r="Q29" s="486"/>
      <c r="R29" s="487"/>
      <c r="S29" s="218"/>
    </row>
    <row r="30" spans="2:19" ht="28.5" customHeight="1" thickBot="1">
      <c r="B30" s="141"/>
      <c r="C30" s="225"/>
      <c r="D30" s="7"/>
      <c r="E30" s="7"/>
      <c r="F30" s="7"/>
      <c r="G30" s="7"/>
      <c r="H30" s="7"/>
      <c r="J30" s="402" t="s">
        <v>13</v>
      </c>
      <c r="K30" s="403"/>
      <c r="L30" s="404"/>
      <c r="M30" s="499">
        <v>0</v>
      </c>
      <c r="N30" s="500"/>
      <c r="O30" s="500"/>
      <c r="P30" s="500"/>
      <c r="Q30" s="500"/>
      <c r="R30" s="500"/>
      <c r="S30" s="501"/>
    </row>
    <row r="31" spans="2:19" ht="16.5" customHeight="1"/>
    <row r="32" spans="2:19" ht="17.25" customHeight="1">
      <c r="B32" s="24" t="s">
        <v>43</v>
      </c>
      <c r="H32" s="413" t="s">
        <v>39</v>
      </c>
      <c r="I32" s="414"/>
      <c r="J32" s="441" t="s">
        <v>368</v>
      </c>
      <c r="K32" s="441">
        <v>10</v>
      </c>
      <c r="L32" s="446" t="s">
        <v>41</v>
      </c>
      <c r="M32" s="414"/>
      <c r="O32" s="248" t="s">
        <v>239</v>
      </c>
      <c r="Q32" s="233" t="s">
        <v>270</v>
      </c>
      <c r="R32" s="233" t="s">
        <v>369</v>
      </c>
      <c r="S32" s="242"/>
    </row>
    <row r="33" spans="2:21" ht="19.5" customHeight="1">
      <c r="B33" s="7"/>
      <c r="H33" s="414"/>
      <c r="I33" s="414"/>
      <c r="J33" s="441"/>
      <c r="K33" s="441"/>
      <c r="L33" s="414"/>
      <c r="M33" s="414"/>
      <c r="Q33" s="424" t="s">
        <v>370</v>
      </c>
      <c r="R33" s="424"/>
      <c r="S33" s="153"/>
    </row>
    <row r="34" spans="2:21" ht="14.25" customHeight="1">
      <c r="B34" s="7"/>
      <c r="J34" s="8"/>
      <c r="K34" s="9"/>
      <c r="L34" s="9"/>
      <c r="M34" s="10"/>
      <c r="N34" s="8"/>
    </row>
    <row r="35" spans="2:21" ht="18.75" customHeight="1">
      <c r="B35" s="517" t="s">
        <v>16</v>
      </c>
      <c r="C35" s="517"/>
      <c r="D35" s="517"/>
      <c r="E35" s="517"/>
      <c r="F35" s="517"/>
      <c r="L35" s="444" t="s">
        <v>18</v>
      </c>
      <c r="M35" s="274"/>
      <c r="O35" s="13" t="s">
        <v>371</v>
      </c>
      <c r="P35" s="13" t="s">
        <v>19</v>
      </c>
      <c r="Q35" s="13" t="s">
        <v>372</v>
      </c>
      <c r="R35" s="13"/>
      <c r="S35" s="13"/>
    </row>
    <row r="36" spans="2:21" ht="21" customHeight="1">
      <c r="B36" s="181"/>
      <c r="C36" s="517" t="s">
        <v>320</v>
      </c>
      <c r="D36" s="356"/>
      <c r="E36" s="356"/>
      <c r="F36" s="182"/>
      <c r="G36" s="521" t="s">
        <v>17</v>
      </c>
      <c r="J36" s="11"/>
      <c r="K36" s="12"/>
      <c r="L36" s="445" t="s">
        <v>4</v>
      </c>
      <c r="M36" s="356"/>
      <c r="O36" s="522" t="s">
        <v>373</v>
      </c>
      <c r="P36" s="523"/>
      <c r="Q36" s="523"/>
      <c r="R36" s="523"/>
      <c r="S36" s="523"/>
    </row>
    <row r="37" spans="2:21" ht="20.25" customHeight="1">
      <c r="B37" s="524" t="s">
        <v>374</v>
      </c>
      <c r="C37" s="524"/>
      <c r="D37" s="524"/>
      <c r="E37" s="524"/>
      <c r="F37" s="525"/>
      <c r="G37" s="521"/>
      <c r="L37" s="519" t="s">
        <v>20</v>
      </c>
      <c r="M37" s="421"/>
      <c r="O37" s="511" t="s" ph="1">
        <v>375</v>
      </c>
      <c r="P37" s="511" ph="1"/>
      <c r="Q37" s="511" ph="1"/>
      <c r="R37" s="511" ph="1"/>
      <c r="S37" s="100"/>
    </row>
    <row r="38" spans="2:21" ht="21.95" customHeight="1">
      <c r="B38" s="356" t="s">
        <v>396</v>
      </c>
      <c r="C38" s="356"/>
      <c r="D38" s="356"/>
      <c r="E38" s="421"/>
      <c r="F38" s="421"/>
      <c r="L38" s="506" t="s">
        <v>5</v>
      </c>
      <c r="M38" s="421"/>
      <c r="O38" s="517" t="s" ph="1">
        <v>16</v>
      </c>
      <c r="P38" s="517" ph="1"/>
      <c r="Q38" s="517" ph="1"/>
      <c r="R38" s="517" ph="1"/>
      <c r="S38" s="101" t="s">
        <v>230</v>
      </c>
    </row>
    <row r="39" spans="2:21" ht="21.95" customHeight="1">
      <c r="B39" s="5"/>
      <c r="C39" s="520"/>
      <c r="D39" s="274"/>
      <c r="E39" s="6"/>
      <c r="F39" s="520"/>
      <c r="G39" s="274"/>
      <c r="H39" s="16"/>
      <c r="I39" s="16"/>
      <c r="L39" s="421"/>
      <c r="M39" s="421"/>
      <c r="O39" s="518" t="s" ph="1">
        <v>377</v>
      </c>
      <c r="P39" s="518" ph="1"/>
      <c r="Q39" s="518" ph="1"/>
      <c r="R39" s="518" ph="1"/>
      <c r="S39" s="100"/>
    </row>
    <row r="40" spans="2:21" ht="17.100000000000001" customHeight="1">
      <c r="C40" t="s">
        <v>29</v>
      </c>
      <c r="L40" s="445" t="s">
        <v>21</v>
      </c>
      <c r="M40" s="421"/>
      <c r="O40" s="100" t="s">
        <v>378</v>
      </c>
      <c r="P40" s="100"/>
      <c r="Q40" s="100"/>
      <c r="R40" s="100"/>
      <c r="S40" s="100"/>
    </row>
    <row r="41" spans="2:21" ht="16.5" customHeight="1">
      <c r="M41" s="15"/>
      <c r="O41" s="512" t="s">
        <v>379</v>
      </c>
      <c r="P41" s="513"/>
      <c r="Q41" s="13"/>
      <c r="R41" s="120" t="s">
        <v>380</v>
      </c>
      <c r="S41" s="13"/>
    </row>
    <row r="42" spans="2:21" ht="17.100000000000001" customHeight="1">
      <c r="B42" s="603" t="s">
        <v>269</v>
      </c>
      <c r="C42" s="603"/>
      <c r="D42" t="s">
        <v>381</v>
      </c>
      <c r="L42" s="445" t="s">
        <v>22</v>
      </c>
      <c r="M42" s="421"/>
      <c r="O42" s="513" t="s">
        <v>382</v>
      </c>
      <c r="P42" s="513"/>
      <c r="Q42" s="22"/>
      <c r="R42" s="119" t="s">
        <v>383</v>
      </c>
      <c r="S42" s="22"/>
    </row>
    <row r="43" spans="2:21" ht="18.95" customHeight="1">
      <c r="B43" s="356" t="s">
        <v>30</v>
      </c>
      <c r="C43" s="356"/>
      <c r="D43" s="2">
        <v>10</v>
      </c>
      <c r="E43" s="2" t="s">
        <v>31</v>
      </c>
      <c r="F43" s="2"/>
      <c r="G43" s="2"/>
      <c r="J43" s="213"/>
      <c r="L43" s="445" t="s">
        <v>25</v>
      </c>
      <c r="M43" s="421"/>
      <c r="O43" s="477" t="s" ph="1">
        <v>384</v>
      </c>
      <c r="P43" s="477" ph="1"/>
      <c r="Q43" s="477" ph="1"/>
      <c r="R43" s="477" ph="1"/>
      <c r="S43" s="421"/>
    </row>
    <row r="44" spans="2:21" ht="15.95" customHeight="1">
      <c r="M44" s="13"/>
      <c r="O44" s="484" t="s">
        <v>273</v>
      </c>
      <c r="P44" s="484"/>
      <c r="Q44" s="13" t="s">
        <v>26</v>
      </c>
      <c r="R44" s="477" t="s">
        <v>397</v>
      </c>
      <c r="S44" s="477"/>
    </row>
    <row r="45" spans="2:21" ht="3" customHeight="1" thickBot="1">
      <c r="N45" s="13"/>
      <c r="O45" s="13"/>
      <c r="P45" s="13"/>
      <c r="Q45" s="13"/>
      <c r="R45" s="13"/>
      <c r="S45" s="13"/>
    </row>
    <row r="46" spans="2:21" ht="21" customHeight="1">
      <c r="B46" s="356"/>
      <c r="C46" s="356"/>
      <c r="D46" s="356"/>
      <c r="E46" s="356"/>
      <c r="F46" s="356"/>
      <c r="G46" s="1"/>
      <c r="H46" s="1"/>
      <c r="J46" s="435" t="s">
        <v>32</v>
      </c>
      <c r="K46" s="436"/>
      <c r="L46" s="437"/>
      <c r="M46" s="471" t="s">
        <v>345</v>
      </c>
      <c r="N46" s="516"/>
      <c r="O46" s="472"/>
      <c r="P46" s="516" t="s">
        <v>208</v>
      </c>
      <c r="Q46" s="472"/>
      <c r="R46" s="471" t="s">
        <v>346</v>
      </c>
      <c r="S46" s="472"/>
    </row>
    <row r="47" spans="2:21" ht="50.25" customHeight="1" thickBot="1">
      <c r="J47" s="438" t="s">
        <v>386</v>
      </c>
      <c r="K47" s="502"/>
      <c r="L47" s="503"/>
      <c r="M47" s="478">
        <v>960000</v>
      </c>
      <c r="N47" s="479"/>
      <c r="O47" s="480"/>
      <c r="P47" s="479">
        <v>95800</v>
      </c>
      <c r="Q47" s="480"/>
      <c r="R47" s="469">
        <v>1055800</v>
      </c>
      <c r="S47" s="470"/>
    </row>
    <row r="48" spans="2:21" ht="18.75" customHeight="1">
      <c r="B48" s="657" t="s">
        <v>257</v>
      </c>
      <c r="C48" s="685"/>
      <c r="D48" s="678" t="s">
        <v>259</v>
      </c>
      <c r="E48" s="679"/>
      <c r="F48" s="684" t="s">
        <v>258</v>
      </c>
      <c r="G48" s="685"/>
      <c r="H48" s="509" t="s">
        <v>291</v>
      </c>
      <c r="I48" s="418"/>
      <c r="J48" s="507" t="s">
        <v>6</v>
      </c>
      <c r="K48" s="674" t="s">
        <v>7</v>
      </c>
      <c r="L48" s="418"/>
      <c r="M48" s="535" t="s">
        <v>348</v>
      </c>
      <c r="N48" s="535"/>
      <c r="O48" s="536"/>
      <c r="P48" s="509" t="s">
        <v>9</v>
      </c>
      <c r="Q48" s="509"/>
      <c r="R48" s="514"/>
      <c r="S48" s="711" t="s">
        <v>280</v>
      </c>
      <c r="U48" s="249" t="s">
        <v>239</v>
      </c>
    </row>
    <row r="49" spans="2:21" ht="18.75" customHeight="1" thickBot="1">
      <c r="B49" s="658"/>
      <c r="C49" s="687"/>
      <c r="D49" s="680"/>
      <c r="E49" s="681"/>
      <c r="F49" s="686"/>
      <c r="G49" s="687"/>
      <c r="H49" s="510"/>
      <c r="I49" s="420"/>
      <c r="J49" s="508"/>
      <c r="K49" s="675"/>
      <c r="L49" s="420"/>
      <c r="M49" s="510"/>
      <c r="N49" s="510"/>
      <c r="O49" s="420"/>
      <c r="P49" s="510"/>
      <c r="Q49" s="510"/>
      <c r="R49" s="515"/>
      <c r="S49" s="712"/>
      <c r="U49" s="249"/>
    </row>
    <row r="50" spans="2:21" ht="28.5" customHeight="1">
      <c r="B50" s="677" t="s">
        <v>350</v>
      </c>
      <c r="C50" s="704"/>
      <c r="D50" s="433"/>
      <c r="E50" s="434"/>
      <c r="F50" s="705" t="s">
        <v>333</v>
      </c>
      <c r="G50" s="704"/>
      <c r="H50" s="730" t="s">
        <v>344</v>
      </c>
      <c r="I50" s="416"/>
      <c r="J50" s="201">
        <v>1</v>
      </c>
      <c r="K50" s="534">
        <v>500000</v>
      </c>
      <c r="L50" s="505"/>
      <c r="M50" s="528">
        <v>500000</v>
      </c>
      <c r="N50" s="529"/>
      <c r="O50" s="530"/>
      <c r="P50" s="587" t="s">
        <v>387</v>
      </c>
      <c r="Q50" s="588"/>
      <c r="R50" s="588"/>
      <c r="S50" s="237">
        <v>0.1</v>
      </c>
    </row>
    <row r="51" spans="2:21" ht="28.5" customHeight="1">
      <c r="B51" s="640"/>
      <c r="C51" s="727"/>
      <c r="D51" s="427"/>
      <c r="E51" s="428"/>
      <c r="F51" s="728"/>
      <c r="G51" s="727"/>
      <c r="H51" s="427"/>
      <c r="I51" s="532"/>
      <c r="J51" s="202">
        <v>1</v>
      </c>
      <c r="K51" s="533">
        <v>250000</v>
      </c>
      <c r="L51" s="401"/>
      <c r="M51" s="450">
        <v>250000</v>
      </c>
      <c r="N51" s="451"/>
      <c r="O51" s="452"/>
      <c r="P51" s="454" t="s">
        <v>388</v>
      </c>
      <c r="Q51" s="488"/>
      <c r="R51" s="488"/>
      <c r="S51" s="238">
        <v>0.1</v>
      </c>
    </row>
    <row r="52" spans="2:21" ht="28.5" customHeight="1">
      <c r="B52" s="640"/>
      <c r="C52" s="727"/>
      <c r="D52" s="427"/>
      <c r="E52" s="428"/>
      <c r="F52" s="728"/>
      <c r="G52" s="727"/>
      <c r="H52" s="427"/>
      <c r="I52" s="532"/>
      <c r="J52" s="202">
        <v>1</v>
      </c>
      <c r="K52" s="533">
        <v>200000</v>
      </c>
      <c r="L52" s="401"/>
      <c r="M52" s="450">
        <v>200000</v>
      </c>
      <c r="N52" s="451"/>
      <c r="O52" s="452"/>
      <c r="P52" s="454" t="s">
        <v>389</v>
      </c>
      <c r="Q52" s="488"/>
      <c r="R52" s="488"/>
      <c r="S52" s="238">
        <v>0.1</v>
      </c>
    </row>
    <row r="53" spans="2:21" ht="28.5" customHeight="1">
      <c r="B53" s="640"/>
      <c r="C53" s="727"/>
      <c r="D53" s="427"/>
      <c r="E53" s="428"/>
      <c r="F53" s="728"/>
      <c r="G53" s="727"/>
      <c r="H53" s="427"/>
      <c r="I53" s="532"/>
      <c r="J53" s="202">
        <v>1</v>
      </c>
      <c r="K53" s="533">
        <v>10000</v>
      </c>
      <c r="L53" s="401"/>
      <c r="M53" s="450">
        <v>10000</v>
      </c>
      <c r="N53" s="451"/>
      <c r="O53" s="452"/>
      <c r="P53" s="454" t="s">
        <v>390</v>
      </c>
      <c r="Q53" s="488"/>
      <c r="R53" s="488"/>
      <c r="S53" s="238">
        <v>0.08</v>
      </c>
    </row>
    <row r="54" spans="2:21" ht="28.5" customHeight="1">
      <c r="B54" s="640"/>
      <c r="C54" s="727"/>
      <c r="D54" s="427"/>
      <c r="E54" s="428"/>
      <c r="F54" s="728"/>
      <c r="G54" s="727"/>
      <c r="H54" s="427"/>
      <c r="I54" s="532"/>
      <c r="J54" s="202" t="s">
        <v>391</v>
      </c>
      <c r="K54" s="533" t="s">
        <v>391</v>
      </c>
      <c r="L54" s="401"/>
      <c r="M54" s="450" t="s">
        <v>367</v>
      </c>
      <c r="N54" s="451"/>
      <c r="O54" s="452"/>
      <c r="P54" s="454">
        <v>0</v>
      </c>
      <c r="Q54" s="488"/>
      <c r="R54" s="488"/>
      <c r="S54" s="200">
        <v>0</v>
      </c>
    </row>
    <row r="55" spans="2:21" ht="28.5" customHeight="1" thickBot="1">
      <c r="B55" s="688"/>
      <c r="C55" s="725"/>
      <c r="D55" s="429"/>
      <c r="E55" s="430"/>
      <c r="F55" s="729"/>
      <c r="G55" s="725"/>
      <c r="H55" s="429"/>
      <c r="I55" s="538"/>
      <c r="J55" s="214" t="s">
        <v>391</v>
      </c>
      <c r="K55" s="539" t="s">
        <v>391</v>
      </c>
      <c r="L55" s="540"/>
      <c r="M55" s="541" t="s">
        <v>367</v>
      </c>
      <c r="N55" s="542"/>
      <c r="O55" s="543"/>
      <c r="P55" s="544">
        <v>0</v>
      </c>
      <c r="Q55" s="545"/>
      <c r="R55" s="545"/>
      <c r="S55" s="215">
        <v>0</v>
      </c>
    </row>
    <row r="56" spans="2:21" ht="28.5" customHeight="1">
      <c r="B56" s="669"/>
      <c r="C56" s="726"/>
      <c r="D56" s="582"/>
      <c r="E56" s="726"/>
      <c r="F56" s="582"/>
      <c r="G56" s="726"/>
      <c r="H56" s="582"/>
      <c r="I56" s="416"/>
      <c r="J56" s="547" t="s">
        <v>10</v>
      </c>
      <c r="K56" s="548"/>
      <c r="L56" s="549"/>
      <c r="M56" s="455">
        <v>960000</v>
      </c>
      <c r="N56" s="456"/>
      <c r="O56" s="457"/>
      <c r="P56" s="496">
        <v>0</v>
      </c>
      <c r="Q56" s="497"/>
      <c r="R56" s="498"/>
      <c r="S56" s="220"/>
    </row>
    <row r="57" spans="2:21" ht="28.5" customHeight="1">
      <c r="B57" s="660"/>
      <c r="C57" s="428"/>
      <c r="D57" s="427"/>
      <c r="E57" s="428"/>
      <c r="F57" s="427"/>
      <c r="G57" s="428"/>
      <c r="H57" s="701" t="s">
        <v>408</v>
      </c>
      <c r="I57" s="702"/>
      <c r="J57" s="694" t="s">
        <v>392</v>
      </c>
      <c r="K57" s="695"/>
      <c r="L57" s="717"/>
      <c r="M57" s="718">
        <v>95000</v>
      </c>
      <c r="N57" s="719"/>
      <c r="O57" s="720"/>
      <c r="P57" s="240"/>
      <c r="Q57" s="241" t="s">
        <v>393</v>
      </c>
      <c r="R57" s="150"/>
      <c r="S57" s="217"/>
    </row>
    <row r="58" spans="2:21" ht="28.5" customHeight="1">
      <c r="B58" s="660"/>
      <c r="C58" s="428"/>
      <c r="D58" s="427"/>
      <c r="E58" s="428"/>
      <c r="F58" s="427"/>
      <c r="G58" s="428"/>
      <c r="H58" s="427"/>
      <c r="I58" s="532"/>
      <c r="J58" s="694" t="s">
        <v>392</v>
      </c>
      <c r="K58" s="695"/>
      <c r="L58" s="717"/>
      <c r="M58" s="718">
        <v>800</v>
      </c>
      <c r="N58" s="719"/>
      <c r="O58" s="720"/>
      <c r="P58" s="240"/>
      <c r="Q58" s="241" t="s">
        <v>394</v>
      </c>
      <c r="R58" s="150"/>
      <c r="S58" s="217"/>
    </row>
    <row r="59" spans="2:21" ht="28.5" customHeight="1" thickBot="1">
      <c r="B59" s="661"/>
      <c r="C59" s="430"/>
      <c r="D59" s="429"/>
      <c r="E59" s="430"/>
      <c r="F59" s="429"/>
      <c r="G59" s="430"/>
      <c r="H59" s="601"/>
      <c r="I59" s="602"/>
      <c r="J59" s="594" t="s">
        <v>12</v>
      </c>
      <c r="K59" s="595"/>
      <c r="L59" s="721"/>
      <c r="M59" s="722">
        <f>SUM(M56:M58)</f>
        <v>1055800</v>
      </c>
      <c r="N59" s="723"/>
      <c r="O59" s="724"/>
      <c r="P59" s="485" t="s">
        <v>395</v>
      </c>
      <c r="Q59" s="486"/>
      <c r="R59" s="487"/>
      <c r="S59" s="218"/>
    </row>
    <row r="60" spans="2:21" ht="38.25" customHeight="1" thickBot="1">
      <c r="J60" s="402" t="s">
        <v>13</v>
      </c>
      <c r="K60" s="403"/>
      <c r="L60" s="404"/>
      <c r="M60" s="499">
        <v>0</v>
      </c>
      <c r="N60" s="500"/>
      <c r="O60" s="500"/>
      <c r="P60" s="500"/>
      <c r="Q60" s="500"/>
      <c r="R60" s="500"/>
      <c r="S60" s="501"/>
    </row>
    <row r="61" spans="2:21" ht="16.5" customHeight="1"/>
    <row r="62" spans="2:21" ht="17.25" hidden="1" customHeight="1">
      <c r="B62" s="24" t="s">
        <v>44</v>
      </c>
      <c r="H62" s="413" t="s">
        <v>39</v>
      </c>
      <c r="I62" s="414"/>
      <c r="J62" s="557">
        <v>0</v>
      </c>
      <c r="K62" s="559">
        <v>10</v>
      </c>
      <c r="L62" s="446" t="s">
        <v>41</v>
      </c>
      <c r="M62" s="414"/>
      <c r="Q62" s="566" t="s">
        <v>398</v>
      </c>
      <c r="R62" s="566"/>
      <c r="S62" s="566"/>
    </row>
    <row r="63" spans="2:21" ht="19.5" hidden="1" customHeight="1">
      <c r="B63" s="7"/>
      <c r="H63" s="414"/>
      <c r="I63" s="414"/>
      <c r="J63" s="558"/>
      <c r="K63" s="559"/>
      <c r="L63" s="414"/>
      <c r="M63" s="414"/>
      <c r="Q63" s="567">
        <v>0</v>
      </c>
      <c r="R63" s="568"/>
      <c r="S63" s="568"/>
    </row>
    <row r="64" spans="2:21" ht="14.25" hidden="1" customHeight="1">
      <c r="B64" s="7"/>
      <c r="J64" s="8"/>
      <c r="K64" s="9"/>
      <c r="L64" s="9"/>
      <c r="M64" s="10"/>
      <c r="N64" s="8"/>
    </row>
    <row r="65" spans="2:45" hidden="1">
      <c r="L65" s="477" t="s">
        <v>18</v>
      </c>
      <c r="M65" s="421"/>
      <c r="O65" s="13" t="s">
        <v>371</v>
      </c>
      <c r="P65" s="13" t="s">
        <v>19</v>
      </c>
      <c r="Q65" s="13" t="s">
        <v>372</v>
      </c>
      <c r="R65" s="13"/>
      <c r="S65" s="13"/>
    </row>
    <row r="66" spans="2:45" ht="21" hidden="1" customHeight="1">
      <c r="B66" s="517" t="s">
        <v>16</v>
      </c>
      <c r="C66" s="517"/>
      <c r="D66" s="517"/>
      <c r="E66" s="564"/>
      <c r="F66" s="564"/>
      <c r="G66" s="565" t="s">
        <v>231</v>
      </c>
      <c r="J66" s="11"/>
      <c r="K66" s="12"/>
      <c r="L66" s="445" t="s">
        <v>4</v>
      </c>
      <c r="M66" s="356"/>
      <c r="O66" s="442" t="s">
        <v>373</v>
      </c>
      <c r="P66" s="443"/>
      <c r="Q66" s="443"/>
      <c r="R66" s="443"/>
      <c r="S66" s="443"/>
    </row>
    <row r="67" spans="2:45" ht="20.25" hidden="1" customHeight="1">
      <c r="B67" s="563" t="s">
        <v>399</v>
      </c>
      <c r="C67" s="563"/>
      <c r="D67" s="563"/>
      <c r="E67" s="563"/>
      <c r="F67" s="356"/>
      <c r="G67" s="565"/>
      <c r="L67" s="519" t="s">
        <v>20</v>
      </c>
      <c r="M67" s="421"/>
      <c r="O67" s="511" t="s" ph="1">
        <v>375</v>
      </c>
      <c r="P67" s="511" ph="1"/>
      <c r="Q67" s="511" ph="1"/>
      <c r="R67" s="511" ph="1"/>
      <c r="S67" s="100"/>
      <c r="AI67" ph="1"/>
      <c r="AJ67" ph="1"/>
      <c r="AK67" ph="1"/>
      <c r="AL67" ph="1"/>
      <c r="AP67" ph="1"/>
      <c r="AQ67" ph="1"/>
      <c r="AR67" ph="1"/>
      <c r="AS67" ph="1"/>
    </row>
    <row r="68" spans="2:45" ht="21.95" hidden="1" customHeight="1">
      <c r="B68" s="356" t="s">
        <v>396</v>
      </c>
      <c r="C68" s="356"/>
      <c r="D68" s="356"/>
      <c r="E68" s="421"/>
      <c r="F68" s="421"/>
      <c r="L68" s="506" t="s">
        <v>5</v>
      </c>
      <c r="M68" s="421"/>
      <c r="O68" s="517" t="s" ph="1">
        <v>16</v>
      </c>
      <c r="P68" s="517" ph="1"/>
      <c r="Q68" s="517" ph="1"/>
      <c r="R68" s="517" ph="1"/>
      <c r="S68" s="101" t="s">
        <v>230</v>
      </c>
      <c r="AI68" ph="1"/>
      <c r="AJ68" ph="1"/>
      <c r="AK68" ph="1"/>
      <c r="AL68" ph="1"/>
      <c r="AP68" ph="1"/>
      <c r="AQ68" ph="1"/>
      <c r="AR68" ph="1"/>
      <c r="AS68" ph="1"/>
    </row>
    <row r="69" spans="2:45" ht="21.95" hidden="1" customHeight="1">
      <c r="B69" s="5"/>
      <c r="C69" s="520"/>
      <c r="D69" s="274"/>
      <c r="E69" s="6"/>
      <c r="F69" s="520"/>
      <c r="G69" s="274"/>
      <c r="H69" s="16"/>
      <c r="I69" s="16"/>
      <c r="L69" s="421"/>
      <c r="M69" s="421"/>
      <c r="O69" s="518" t="s" ph="1">
        <v>377</v>
      </c>
      <c r="P69" s="518" ph="1"/>
      <c r="Q69" s="518" ph="1"/>
      <c r="R69" s="518" ph="1"/>
      <c r="S69" s="100"/>
      <c r="AI69" ph="1"/>
      <c r="AJ69" ph="1"/>
      <c r="AK69" ph="1"/>
      <c r="AL69" ph="1"/>
      <c r="AP69" ph="1"/>
      <c r="AQ69" ph="1"/>
      <c r="AR69" ph="1"/>
      <c r="AS69" ph="1"/>
    </row>
    <row r="70" spans="2:45" ht="17.100000000000001" hidden="1" customHeight="1">
      <c r="C70" t="s">
        <v>29</v>
      </c>
      <c r="L70" s="445" t="s">
        <v>21</v>
      </c>
      <c r="M70" s="421"/>
      <c r="O70" s="100" t="s">
        <v>378</v>
      </c>
      <c r="P70" s="100"/>
      <c r="Q70" s="100"/>
      <c r="R70" s="100"/>
      <c r="S70" s="100"/>
    </row>
    <row r="71" spans="2:45" ht="15.75" hidden="1" customHeight="1">
      <c r="M71" s="15"/>
      <c r="O71" s="512" t="s">
        <v>379</v>
      </c>
      <c r="P71" s="513"/>
      <c r="Q71" s="13"/>
      <c r="R71" s="120" t="s">
        <v>380</v>
      </c>
      <c r="S71" s="13"/>
    </row>
    <row r="72" spans="2:45" ht="17.100000000000001" hidden="1" customHeight="1">
      <c r="L72" s="445" t="s">
        <v>22</v>
      </c>
      <c r="M72" s="421"/>
      <c r="O72" s="513" t="s">
        <v>382</v>
      </c>
      <c r="P72" s="513"/>
      <c r="Q72" s="96" t="s">
        <v>23</v>
      </c>
      <c r="R72" s="119" t="s">
        <v>383</v>
      </c>
      <c r="S72" s="22" t="s">
        <v>24</v>
      </c>
    </row>
    <row r="73" spans="2:45" ht="18.95" hidden="1" customHeight="1">
      <c r="B73" s="569" t="s">
        <v>30</v>
      </c>
      <c r="C73" s="569"/>
      <c r="D73" s="2">
        <v>10</v>
      </c>
      <c r="E73" s="2" t="s">
        <v>31</v>
      </c>
      <c r="F73" s="2"/>
      <c r="G73" s="2"/>
      <c r="L73" s="445" t="s">
        <v>25</v>
      </c>
      <c r="M73" s="421"/>
      <c r="O73" s="477" t="s" ph="1">
        <v>384</v>
      </c>
      <c r="P73" s="477" ph="1"/>
      <c r="Q73" s="477" ph="1"/>
      <c r="R73" s="477" ph="1"/>
      <c r="S73" s="421"/>
      <c r="AI73" ph="1"/>
      <c r="AJ73" ph="1"/>
      <c r="AK73" ph="1"/>
      <c r="AL73" ph="1"/>
      <c r="AP73" ph="1"/>
      <c r="AQ73" ph="1"/>
      <c r="AR73" ph="1"/>
      <c r="AS73" ph="1"/>
    </row>
    <row r="74" spans="2:45" ht="15.95" hidden="1" customHeight="1">
      <c r="M74" s="13"/>
      <c r="O74" s="484" t="s">
        <v>273</v>
      </c>
      <c r="P74" s="484"/>
      <c r="Q74" s="13" t="s">
        <v>26</v>
      </c>
      <c r="R74" s="477" t="s">
        <v>397</v>
      </c>
      <c r="S74" s="477"/>
    </row>
    <row r="75" spans="2:45" ht="9.9499999999999993" hidden="1" customHeight="1">
      <c r="N75" s="13"/>
      <c r="O75" s="13"/>
      <c r="P75" s="13"/>
      <c r="Q75" s="13"/>
      <c r="R75" s="13"/>
      <c r="S75" s="13"/>
    </row>
    <row r="76" spans="2:45" ht="21" hidden="1" customHeight="1">
      <c r="B76" s="662" t="s">
        <v>40</v>
      </c>
      <c r="C76" s="663"/>
      <c r="D76" s="663"/>
      <c r="E76" s="663"/>
      <c r="F76" s="664"/>
      <c r="G76" s="1"/>
      <c r="H76" s="1"/>
      <c r="J76" s="98" t="s">
        <v>228</v>
      </c>
      <c r="K76" s="97" t="s">
        <v>34</v>
      </c>
      <c r="L76" s="572" t="s">
        <v>35</v>
      </c>
      <c r="M76" s="573"/>
      <c r="N76" s="574" t="s">
        <v>36</v>
      </c>
      <c r="O76" s="575"/>
      <c r="P76" s="576" t="s">
        <v>32</v>
      </c>
      <c r="Q76" s="577"/>
      <c r="R76" s="576" t="s">
        <v>8</v>
      </c>
      <c r="S76" s="575"/>
    </row>
    <row r="77" spans="2:45" ht="50.25" hidden="1" customHeight="1">
      <c r="B77" s="19"/>
      <c r="F77" s="99"/>
      <c r="I77" s="99"/>
      <c r="J77" s="19"/>
      <c r="K77" s="20"/>
      <c r="L77" s="650"/>
      <c r="M77" s="650"/>
      <c r="N77" s="644"/>
      <c r="O77" s="645"/>
      <c r="P77" s="646" t="s">
        <v>400</v>
      </c>
      <c r="Q77" s="647"/>
      <c r="R77" s="469">
        <v>1056000</v>
      </c>
      <c r="S77" s="470"/>
    </row>
    <row r="78" spans="2:45" ht="18.75" hidden="1" customHeight="1">
      <c r="B78" s="422" t="s">
        <v>228</v>
      </c>
      <c r="C78" s="682" t="s">
        <v>34</v>
      </c>
      <c r="D78" s="678" t="s">
        <v>255</v>
      </c>
      <c r="E78" s="679"/>
      <c r="F78" s="684" t="s">
        <v>38</v>
      </c>
      <c r="G78" s="685"/>
      <c r="H78" s="417" t="s">
        <v>37</v>
      </c>
      <c r="I78" s="418"/>
      <c r="J78" s="570" t="s">
        <v>6</v>
      </c>
      <c r="K78" s="417" t="s">
        <v>7</v>
      </c>
      <c r="L78" s="570"/>
      <c r="M78" s="417" t="s">
        <v>243</v>
      </c>
      <c r="N78" s="509"/>
      <c r="O78" s="570"/>
      <c r="P78" s="417" t="s">
        <v>9</v>
      </c>
      <c r="Q78" s="509"/>
      <c r="R78" s="514"/>
      <c r="S78" s="648" t="s">
        <v>208</v>
      </c>
    </row>
    <row r="79" spans="2:45" ht="18.75" hidden="1" customHeight="1">
      <c r="B79" s="423"/>
      <c r="C79" s="683"/>
      <c r="D79" s="680"/>
      <c r="E79" s="681"/>
      <c r="F79" s="686"/>
      <c r="G79" s="687"/>
      <c r="H79" s="419"/>
      <c r="I79" s="420"/>
      <c r="J79" s="571"/>
      <c r="K79" s="419"/>
      <c r="L79" s="571"/>
      <c r="M79" s="419"/>
      <c r="N79" s="510"/>
      <c r="O79" s="571"/>
      <c r="P79" s="419"/>
      <c r="Q79" s="510"/>
      <c r="R79" s="515"/>
      <c r="S79" s="649"/>
    </row>
    <row r="80" spans="2:45" ht="28.5" hidden="1" customHeight="1">
      <c r="B80" s="107"/>
      <c r="C80" s="108" t="e">
        <v>#REF!</v>
      </c>
      <c r="D80" s="134"/>
      <c r="E80" s="130"/>
      <c r="F80" s="433" t="s">
        <v>333</v>
      </c>
      <c r="G80" s="434"/>
      <c r="H80" s="582" t="s">
        <v>401</v>
      </c>
      <c r="I80" s="416" t="s">
        <v>367</v>
      </c>
      <c r="J80" s="109">
        <v>1</v>
      </c>
      <c r="K80" s="583">
        <v>500000</v>
      </c>
      <c r="L80" s="584"/>
      <c r="M80" s="585">
        <v>500000</v>
      </c>
      <c r="N80" s="529"/>
      <c r="O80" s="586"/>
      <c r="P80" s="587" t="s">
        <v>402</v>
      </c>
      <c r="Q80" s="588"/>
      <c r="R80" s="588"/>
      <c r="S80" s="103">
        <v>0.1</v>
      </c>
    </row>
    <row r="81" spans="2:45" ht="28.5" hidden="1" customHeight="1">
      <c r="B81" s="110"/>
      <c r="C81" s="111" t="e">
        <v>#REF!</v>
      </c>
      <c r="D81" s="135"/>
      <c r="E81" s="131"/>
      <c r="F81" s="427">
        <v>0</v>
      </c>
      <c r="G81" s="428"/>
      <c r="H81" s="427" t="s">
        <v>401</v>
      </c>
      <c r="I81" s="532" t="s">
        <v>367</v>
      </c>
      <c r="J81" s="112">
        <v>1</v>
      </c>
      <c r="K81" s="578">
        <v>250000</v>
      </c>
      <c r="L81" s="579"/>
      <c r="M81" s="580">
        <v>250000</v>
      </c>
      <c r="N81" s="451"/>
      <c r="O81" s="581"/>
      <c r="P81" s="454" t="s">
        <v>403</v>
      </c>
      <c r="Q81" s="488"/>
      <c r="R81" s="488"/>
      <c r="S81" s="104">
        <v>0.1</v>
      </c>
    </row>
    <row r="82" spans="2:45" ht="28.5" hidden="1" customHeight="1">
      <c r="B82" s="110"/>
      <c r="C82" s="111" t="e">
        <v>#REF!</v>
      </c>
      <c r="D82" s="135"/>
      <c r="E82" s="131"/>
      <c r="F82" s="427">
        <v>0</v>
      </c>
      <c r="G82" s="428"/>
      <c r="H82" s="427" t="s">
        <v>401</v>
      </c>
      <c r="I82" s="532" t="s">
        <v>367</v>
      </c>
      <c r="J82" s="112">
        <v>1</v>
      </c>
      <c r="K82" s="578">
        <v>200000</v>
      </c>
      <c r="L82" s="579"/>
      <c r="M82" s="580">
        <v>200000</v>
      </c>
      <c r="N82" s="451"/>
      <c r="O82" s="581"/>
      <c r="P82" s="454" t="s">
        <v>404</v>
      </c>
      <c r="Q82" s="488"/>
      <c r="R82" s="488"/>
      <c r="S82" s="104">
        <v>0.1</v>
      </c>
    </row>
    <row r="83" spans="2:45" ht="28.5" hidden="1" customHeight="1">
      <c r="B83" s="110"/>
      <c r="C83" s="111" t="e">
        <v>#REF!</v>
      </c>
      <c r="D83" s="135"/>
      <c r="E83" s="131"/>
      <c r="F83" s="427">
        <v>0</v>
      </c>
      <c r="G83" s="428"/>
      <c r="H83" s="427" t="s">
        <v>401</v>
      </c>
      <c r="I83" s="532" t="s">
        <v>367</v>
      </c>
      <c r="J83" s="112">
        <v>1</v>
      </c>
      <c r="K83" s="578">
        <v>10000</v>
      </c>
      <c r="L83" s="579"/>
      <c r="M83" s="580">
        <v>10000</v>
      </c>
      <c r="N83" s="451"/>
      <c r="O83" s="581"/>
      <c r="P83" s="454" t="s">
        <v>405</v>
      </c>
      <c r="Q83" s="488"/>
      <c r="R83" s="488"/>
      <c r="S83" s="104">
        <v>0.08</v>
      </c>
    </row>
    <row r="84" spans="2:45" ht="28.5" hidden="1" customHeight="1">
      <c r="B84" s="110"/>
      <c r="C84" s="111" t="s">
        <v>367</v>
      </c>
      <c r="D84" s="135"/>
      <c r="E84" s="131"/>
      <c r="F84" s="427">
        <v>0</v>
      </c>
      <c r="G84" s="428"/>
      <c r="H84" s="427" t="s">
        <v>367</v>
      </c>
      <c r="I84" s="532" t="s">
        <v>367</v>
      </c>
      <c r="J84" s="112" t="s">
        <v>391</v>
      </c>
      <c r="K84" s="578" t="s">
        <v>391</v>
      </c>
      <c r="L84" s="579"/>
      <c r="M84" s="580" t="s">
        <v>367</v>
      </c>
      <c r="N84" s="451"/>
      <c r="O84" s="581"/>
      <c r="P84" s="454" t="s">
        <v>367</v>
      </c>
      <c r="Q84" s="488"/>
      <c r="R84" s="488"/>
      <c r="S84" s="104">
        <v>0</v>
      </c>
    </row>
    <row r="85" spans="2:45" ht="28.5" hidden="1" customHeight="1">
      <c r="B85" s="21"/>
      <c r="C85" s="106" t="s">
        <v>367</v>
      </c>
      <c r="D85" s="136"/>
      <c r="E85" s="132"/>
      <c r="F85" s="665">
        <v>0</v>
      </c>
      <c r="G85" s="666"/>
      <c r="H85" s="653" t="s">
        <v>367</v>
      </c>
      <c r="I85" s="654" t="s">
        <v>367</v>
      </c>
      <c r="J85" s="18" t="s">
        <v>391</v>
      </c>
      <c r="K85" s="655" t="s">
        <v>391</v>
      </c>
      <c r="L85" s="656"/>
      <c r="M85" s="589" t="s">
        <v>367</v>
      </c>
      <c r="N85" s="461"/>
      <c r="O85" s="590"/>
      <c r="P85" s="491" t="s">
        <v>367</v>
      </c>
      <c r="Q85" s="492"/>
      <c r="R85" s="492"/>
      <c r="S85" s="102">
        <v>0</v>
      </c>
    </row>
    <row r="86" spans="2:45" ht="28.5" hidden="1" customHeight="1">
      <c r="B86" s="114"/>
      <c r="C86" s="115"/>
      <c r="D86" s="137"/>
      <c r="E86" s="133"/>
      <c r="F86" s="425">
        <v>0</v>
      </c>
      <c r="G86" s="426"/>
      <c r="H86" s="582"/>
      <c r="I86" s="416"/>
      <c r="J86" s="463" t="s">
        <v>10</v>
      </c>
      <c r="K86" s="464"/>
      <c r="L86" s="651"/>
      <c r="M86" s="634">
        <v>960000</v>
      </c>
      <c r="N86" s="494"/>
      <c r="O86" s="652"/>
      <c r="P86" s="635">
        <v>0</v>
      </c>
      <c r="Q86" s="497"/>
      <c r="R86" s="497"/>
      <c r="S86" s="103"/>
    </row>
    <row r="87" spans="2:45" ht="28.5" hidden="1" customHeight="1">
      <c r="B87" s="110"/>
      <c r="C87" s="116"/>
      <c r="D87" s="135"/>
      <c r="E87" s="131"/>
      <c r="F87" s="427">
        <v>0</v>
      </c>
      <c r="G87" s="428"/>
      <c r="H87" s="427"/>
      <c r="I87" s="532"/>
      <c r="J87" s="466" t="s">
        <v>11</v>
      </c>
      <c r="K87" s="467"/>
      <c r="L87" s="591"/>
      <c r="M87" s="592">
        <v>95000</v>
      </c>
      <c r="N87" s="482"/>
      <c r="O87" s="593"/>
      <c r="P87" s="599" t="s">
        <v>393</v>
      </c>
      <c r="Q87" s="600"/>
      <c r="R87" s="600"/>
      <c r="S87" s="104"/>
    </row>
    <row r="88" spans="2:45" ht="28.5" hidden="1" customHeight="1">
      <c r="B88" s="21"/>
      <c r="C88" s="113"/>
      <c r="D88" s="126"/>
      <c r="E88" s="125"/>
      <c r="F88" s="429">
        <v>0</v>
      </c>
      <c r="G88" s="430"/>
      <c r="H88" s="601"/>
      <c r="I88" s="602"/>
      <c r="J88" s="594" t="s">
        <v>12</v>
      </c>
      <c r="K88" s="595"/>
      <c r="L88" s="596"/>
      <c r="M88" s="597">
        <v>1056000</v>
      </c>
      <c r="N88" s="335"/>
      <c r="O88" s="598"/>
      <c r="P88" s="642" t="s">
        <v>395</v>
      </c>
      <c r="Q88" s="486"/>
      <c r="R88" s="486"/>
      <c r="S88" s="105"/>
    </row>
    <row r="89" spans="2:45" ht="38.25" hidden="1" customHeight="1">
      <c r="J89" s="402" t="s">
        <v>13</v>
      </c>
      <c r="K89" s="403"/>
      <c r="L89" s="643"/>
      <c r="M89" s="676">
        <v>0</v>
      </c>
      <c r="N89" s="500"/>
      <c r="O89" s="500"/>
      <c r="P89" s="500"/>
      <c r="Q89" s="500"/>
      <c r="R89" s="500"/>
      <c r="S89" s="501"/>
    </row>
    <row r="90" spans="2:45" ht="16.5" customHeight="1"/>
    <row r="91" spans="2:45" ht="17.25" customHeight="1">
      <c r="B91" s="24" t="s">
        <v>256</v>
      </c>
      <c r="H91" s="413" t="s">
        <v>39</v>
      </c>
      <c r="I91" s="414"/>
      <c r="J91" s="441" t="s">
        <v>368</v>
      </c>
      <c r="K91" s="441">
        <v>10</v>
      </c>
      <c r="L91" s="446" t="s">
        <v>41</v>
      </c>
      <c r="M91" s="414"/>
      <c r="O91" s="248" t="s">
        <v>239</v>
      </c>
      <c r="Q91" s="233" t="s">
        <v>270</v>
      </c>
      <c r="R91" s="233" t="s">
        <v>369</v>
      </c>
      <c r="S91" s="242"/>
    </row>
    <row r="92" spans="2:45" ht="19.5" customHeight="1">
      <c r="B92" s="7"/>
      <c r="H92" s="414"/>
      <c r="I92" s="414"/>
      <c r="J92" s="441"/>
      <c r="K92" s="441"/>
      <c r="L92" s="414"/>
      <c r="M92" s="414"/>
      <c r="Q92" s="424" t="s">
        <v>370</v>
      </c>
      <c r="R92" s="424"/>
      <c r="S92" s="146"/>
    </row>
    <row r="93" spans="2:45" ht="14.25" customHeight="1">
      <c r="B93" s="7"/>
      <c r="J93" s="8"/>
      <c r="K93" s="9"/>
      <c r="L93" s="9"/>
      <c r="M93" s="10"/>
      <c r="N93" s="8"/>
    </row>
    <row r="94" spans="2:45" ht="18.75">
      <c r="B94" s="517" t="s">
        <v>16</v>
      </c>
      <c r="C94" s="517"/>
      <c r="D94" s="517"/>
      <c r="E94" s="564"/>
      <c r="F94" s="564"/>
      <c r="L94" s="477" t="s">
        <v>18</v>
      </c>
      <c r="M94" s="421"/>
      <c r="O94" s="13" t="s">
        <v>371</v>
      </c>
      <c r="P94" s="13" t="s">
        <v>19</v>
      </c>
      <c r="Q94" s="13" t="s">
        <v>372</v>
      </c>
      <c r="R94" s="13"/>
      <c r="S94" s="13"/>
    </row>
    <row r="95" spans="2:45" ht="21" customHeight="1">
      <c r="B95" s="148"/>
      <c r="C95" s="517" t="s">
        <v>320</v>
      </c>
      <c r="D95" s="421"/>
      <c r="E95" s="421"/>
      <c r="F95" s="100"/>
      <c r="G95" s="521" t="s">
        <v>17</v>
      </c>
      <c r="J95" s="11"/>
      <c r="K95" s="12"/>
      <c r="L95" s="445" t="s">
        <v>4</v>
      </c>
      <c r="M95" s="356"/>
      <c r="O95" s="442" t="s">
        <v>373</v>
      </c>
      <c r="P95" s="443"/>
      <c r="Q95" s="443"/>
      <c r="R95" s="443"/>
      <c r="S95" s="443"/>
    </row>
    <row r="96" spans="2:45" ht="20.25" customHeight="1">
      <c r="B96" s="524" t="s">
        <v>374</v>
      </c>
      <c r="C96" s="524"/>
      <c r="D96" s="524"/>
      <c r="E96" s="524"/>
      <c r="F96" s="525"/>
      <c r="G96" s="521"/>
      <c r="L96" s="519" t="s">
        <v>20</v>
      </c>
      <c r="M96" s="421"/>
      <c r="O96" s="511" t="s" ph="1">
        <v>375</v>
      </c>
      <c r="P96" s="511" ph="1"/>
      <c r="Q96" s="511" ph="1"/>
      <c r="R96" s="511" ph="1"/>
      <c r="S96" s="100"/>
      <c r="AI96" ph="1"/>
      <c r="AJ96" ph="1"/>
      <c r="AK96" ph="1"/>
      <c r="AL96" ph="1"/>
      <c r="AP96" ph="1"/>
      <c r="AQ96" ph="1"/>
      <c r="AR96" ph="1"/>
      <c r="AS96" ph="1"/>
    </row>
    <row r="97" spans="2:45" ht="21.95" customHeight="1">
      <c r="B97" s="356" t="s">
        <v>396</v>
      </c>
      <c r="C97" s="356"/>
      <c r="D97" s="356"/>
      <c r="E97" s="421"/>
      <c r="F97" s="421"/>
      <c r="L97" s="506" t="s">
        <v>5</v>
      </c>
      <c r="M97" s="421"/>
      <c r="O97" s="517" t="s" ph="1">
        <v>16</v>
      </c>
      <c r="P97" s="517" ph="1"/>
      <c r="Q97" s="517" ph="1"/>
      <c r="R97" s="517" ph="1"/>
      <c r="S97" s="101" t="s">
        <v>230</v>
      </c>
      <c r="AI97" ph="1"/>
      <c r="AJ97" ph="1"/>
      <c r="AK97" ph="1"/>
      <c r="AL97" ph="1"/>
      <c r="AP97" ph="1"/>
      <c r="AQ97" ph="1"/>
      <c r="AR97" ph="1"/>
      <c r="AS97" ph="1"/>
    </row>
    <row r="98" spans="2:45" ht="21.95" customHeight="1">
      <c r="B98" s="5"/>
      <c r="C98" s="520"/>
      <c r="D98" s="274"/>
      <c r="E98" s="6"/>
      <c r="F98" s="520"/>
      <c r="G98" s="274"/>
      <c r="H98" s="16"/>
      <c r="I98" s="16"/>
      <c r="L98" s="421"/>
      <c r="M98" s="421"/>
      <c r="O98" s="518" t="s" ph="1">
        <v>377</v>
      </c>
      <c r="P98" s="518" ph="1"/>
      <c r="Q98" s="518" ph="1"/>
      <c r="R98" s="518" ph="1"/>
      <c r="S98" s="100"/>
      <c r="AI98" ph="1"/>
      <c r="AJ98" ph="1"/>
      <c r="AK98" ph="1"/>
      <c r="AL98" ph="1"/>
      <c r="AP98" ph="1"/>
      <c r="AQ98" ph="1"/>
      <c r="AR98" ph="1"/>
      <c r="AS98" ph="1"/>
    </row>
    <row r="99" spans="2:45" ht="17.100000000000001" customHeight="1">
      <c r="C99" t="s">
        <v>29</v>
      </c>
      <c r="L99" s="445" t="s">
        <v>21</v>
      </c>
      <c r="M99" s="421"/>
      <c r="O99" s="100" t="s">
        <v>378</v>
      </c>
      <c r="P99" s="100"/>
      <c r="Q99" s="100"/>
      <c r="R99" s="100"/>
      <c r="S99" s="100"/>
    </row>
    <row r="100" spans="2:45" ht="15.75" customHeight="1">
      <c r="M100" s="15"/>
      <c r="O100" s="670" t="s">
        <v>379</v>
      </c>
      <c r="P100" s="484"/>
      <c r="Q100" s="13"/>
      <c r="R100" s="118" t="s">
        <v>380</v>
      </c>
      <c r="S100" s="13"/>
    </row>
    <row r="101" spans="2:45" ht="17.100000000000001" customHeight="1">
      <c r="B101" s="603" t="s">
        <v>269</v>
      </c>
      <c r="C101" s="603"/>
      <c r="D101" t="s">
        <v>381</v>
      </c>
      <c r="L101" s="445" t="s">
        <v>22</v>
      </c>
      <c r="M101" s="421"/>
      <c r="O101" s="513" t="s">
        <v>382</v>
      </c>
      <c r="P101" s="513"/>
      <c r="Q101" s="96" t="s">
        <v>23</v>
      </c>
      <c r="R101" s="119" t="s">
        <v>383</v>
      </c>
      <c r="S101" s="22" t="s">
        <v>24</v>
      </c>
    </row>
    <row r="102" spans="2:45" ht="18.95" customHeight="1">
      <c r="B102" s="356" t="s">
        <v>30</v>
      </c>
      <c r="C102" s="356"/>
      <c r="D102" s="2">
        <v>10</v>
      </c>
      <c r="E102" s="2" t="s">
        <v>31</v>
      </c>
      <c r="F102" s="2"/>
      <c r="G102" s="2"/>
      <c r="L102" s="445" t="s">
        <v>25</v>
      </c>
      <c r="M102" s="421"/>
      <c r="O102" s="477" t="s" ph="1">
        <v>384</v>
      </c>
      <c r="P102" s="477" ph="1"/>
      <c r="Q102" s="477" ph="1"/>
      <c r="R102" s="477" ph="1"/>
      <c r="S102" s="421"/>
      <c r="AI102" ph="1"/>
      <c r="AJ102" ph="1"/>
      <c r="AK102" ph="1"/>
      <c r="AL102" ph="1"/>
      <c r="AP102" ph="1"/>
      <c r="AQ102" ph="1"/>
      <c r="AR102" ph="1"/>
      <c r="AS102" ph="1"/>
    </row>
    <row r="103" spans="2:45" ht="15.95" customHeight="1">
      <c r="M103" s="13"/>
      <c r="O103" s="484" t="s">
        <v>273</v>
      </c>
      <c r="P103" s="484"/>
      <c r="Q103" s="13" t="s">
        <v>26</v>
      </c>
      <c r="R103" s="477" t="s">
        <v>397</v>
      </c>
      <c r="S103" s="477"/>
    </row>
    <row r="104" spans="2:45" ht="1.5" customHeight="1" thickBot="1">
      <c r="N104" s="13"/>
      <c r="O104" s="13"/>
      <c r="P104" s="13"/>
      <c r="Q104" s="13"/>
      <c r="R104" s="13"/>
      <c r="S104" s="13"/>
    </row>
    <row r="105" spans="2:45" ht="21" customHeight="1">
      <c r="B105" s="535"/>
      <c r="C105" s="535"/>
      <c r="D105" s="535"/>
      <c r="E105" s="535"/>
      <c r="F105" s="535"/>
      <c r="G105" s="1"/>
      <c r="H105" s="1"/>
      <c r="J105" s="435" t="s">
        <v>32</v>
      </c>
      <c r="K105" s="436"/>
      <c r="L105" s="437"/>
      <c r="M105" s="713" t="s">
        <v>345</v>
      </c>
      <c r="N105" s="714"/>
      <c r="O105" s="715"/>
      <c r="P105" s="713" t="s">
        <v>208</v>
      </c>
      <c r="Q105" s="716"/>
      <c r="R105" s="713" t="s">
        <v>346</v>
      </c>
      <c r="S105" s="715"/>
    </row>
    <row r="106" spans="2:45" ht="50.25" customHeight="1" thickBot="1">
      <c r="J106" s="438" t="s">
        <v>386</v>
      </c>
      <c r="K106" s="502"/>
      <c r="L106" s="503"/>
      <c r="M106" s="478">
        <v>960000</v>
      </c>
      <c r="N106" s="479"/>
      <c r="O106" s="480"/>
      <c r="P106" s="478">
        <v>95800</v>
      </c>
      <c r="Q106" s="480"/>
      <c r="R106" s="469">
        <v>1055800</v>
      </c>
      <c r="S106" s="470"/>
    </row>
    <row r="107" spans="2:45" ht="18.75" customHeight="1">
      <c r="B107" s="657" t="s">
        <v>257</v>
      </c>
      <c r="C107" s="685"/>
      <c r="D107" s="707" t="s">
        <v>259</v>
      </c>
      <c r="E107" s="679"/>
      <c r="F107" s="684" t="s">
        <v>258</v>
      </c>
      <c r="G107" s="685"/>
      <c r="H107" s="417" t="s">
        <v>291</v>
      </c>
      <c r="I107" s="418"/>
      <c r="J107" s="709" t="s">
        <v>6</v>
      </c>
      <c r="K107" s="417" t="s">
        <v>7</v>
      </c>
      <c r="L107" s="570"/>
      <c r="M107" s="417" t="s">
        <v>348</v>
      </c>
      <c r="N107" s="509"/>
      <c r="O107" s="570"/>
      <c r="P107" s="417" t="s">
        <v>9</v>
      </c>
      <c r="Q107" s="509"/>
      <c r="R107" s="514"/>
      <c r="S107" s="711" t="s">
        <v>280</v>
      </c>
      <c r="U107" s="249" t="s">
        <v>239</v>
      </c>
    </row>
    <row r="108" spans="2:45" ht="18.75" customHeight="1" thickBot="1">
      <c r="B108" s="658"/>
      <c r="C108" s="687"/>
      <c r="D108" s="708"/>
      <c r="E108" s="681"/>
      <c r="F108" s="686"/>
      <c r="G108" s="687"/>
      <c r="H108" s="419"/>
      <c r="I108" s="420"/>
      <c r="J108" s="710"/>
      <c r="K108" s="419"/>
      <c r="L108" s="571"/>
      <c r="M108" s="419"/>
      <c r="N108" s="510"/>
      <c r="O108" s="571"/>
      <c r="P108" s="419"/>
      <c r="Q108" s="510"/>
      <c r="R108" s="515"/>
      <c r="S108" s="712"/>
    </row>
    <row r="109" spans="2:45" ht="28.5" customHeight="1">
      <c r="B109" s="659" t="s">
        <v>350</v>
      </c>
      <c r="C109" s="704"/>
      <c r="D109" s="433">
        <v>0</v>
      </c>
      <c r="E109" s="434"/>
      <c r="F109" s="705" t="s">
        <v>333</v>
      </c>
      <c r="G109" s="704"/>
      <c r="H109" s="706" t="s">
        <v>406</v>
      </c>
      <c r="I109" s="621" t="s">
        <v>367</v>
      </c>
      <c r="J109" s="109">
        <v>1</v>
      </c>
      <c r="K109" s="583">
        <v>500000</v>
      </c>
      <c r="L109" s="584"/>
      <c r="M109" s="585">
        <v>500000</v>
      </c>
      <c r="N109" s="529"/>
      <c r="O109" s="586"/>
      <c r="P109" s="618" t="s">
        <v>387</v>
      </c>
      <c r="Q109" s="619"/>
      <c r="R109" s="619"/>
      <c r="S109" s="237">
        <v>0.1</v>
      </c>
    </row>
    <row r="110" spans="2:45" ht="28.5" customHeight="1">
      <c r="B110" s="660">
        <v>0</v>
      </c>
      <c r="C110" s="428"/>
      <c r="D110" s="427">
        <v>0</v>
      </c>
      <c r="E110" s="428"/>
      <c r="F110" s="427">
        <v>0</v>
      </c>
      <c r="G110" s="428"/>
      <c r="H110" s="427">
        <v>0</v>
      </c>
      <c r="I110" s="532" t="s">
        <v>367</v>
      </c>
      <c r="J110" s="112">
        <v>1</v>
      </c>
      <c r="K110" s="578">
        <v>250000</v>
      </c>
      <c r="L110" s="579"/>
      <c r="M110" s="580">
        <v>250000</v>
      </c>
      <c r="N110" s="451"/>
      <c r="O110" s="581"/>
      <c r="P110" s="614" t="s">
        <v>388</v>
      </c>
      <c r="Q110" s="615"/>
      <c r="R110" s="615"/>
      <c r="S110" s="238">
        <v>0.1</v>
      </c>
    </row>
    <row r="111" spans="2:45" ht="28.5" customHeight="1">
      <c r="B111" s="660">
        <v>0</v>
      </c>
      <c r="C111" s="428"/>
      <c r="D111" s="427">
        <v>0</v>
      </c>
      <c r="E111" s="428"/>
      <c r="F111" s="427">
        <v>0</v>
      </c>
      <c r="G111" s="428"/>
      <c r="H111" s="427">
        <v>0</v>
      </c>
      <c r="I111" s="532" t="s">
        <v>367</v>
      </c>
      <c r="J111" s="112">
        <v>1</v>
      </c>
      <c r="K111" s="578">
        <v>200000</v>
      </c>
      <c r="L111" s="579"/>
      <c r="M111" s="580">
        <v>200000</v>
      </c>
      <c r="N111" s="451"/>
      <c r="O111" s="581"/>
      <c r="P111" s="614" t="s">
        <v>389</v>
      </c>
      <c r="Q111" s="615"/>
      <c r="R111" s="615"/>
      <c r="S111" s="238">
        <v>0.1</v>
      </c>
    </row>
    <row r="112" spans="2:45" ht="28.5" customHeight="1">
      <c r="B112" s="660">
        <v>0</v>
      </c>
      <c r="C112" s="428"/>
      <c r="D112" s="427">
        <v>0</v>
      </c>
      <c r="E112" s="428"/>
      <c r="F112" s="427">
        <v>0</v>
      </c>
      <c r="G112" s="428"/>
      <c r="H112" s="427">
        <v>0</v>
      </c>
      <c r="I112" s="532" t="s">
        <v>367</v>
      </c>
      <c r="J112" s="112">
        <v>1</v>
      </c>
      <c r="K112" s="578">
        <v>10000</v>
      </c>
      <c r="L112" s="579"/>
      <c r="M112" s="580">
        <v>10000</v>
      </c>
      <c r="N112" s="451"/>
      <c r="O112" s="581"/>
      <c r="P112" s="614" t="s">
        <v>390</v>
      </c>
      <c r="Q112" s="615"/>
      <c r="R112" s="615"/>
      <c r="S112" s="238">
        <v>0.08</v>
      </c>
    </row>
    <row r="113" spans="2:19" ht="28.5" customHeight="1">
      <c r="B113" s="660">
        <v>0</v>
      </c>
      <c r="C113" s="428"/>
      <c r="D113" s="427">
        <v>0</v>
      </c>
      <c r="E113" s="428"/>
      <c r="F113" s="427">
        <v>0</v>
      </c>
      <c r="G113" s="428"/>
      <c r="H113" s="427">
        <v>0</v>
      </c>
      <c r="I113" s="532" t="s">
        <v>367</v>
      </c>
      <c r="J113" s="112" t="s">
        <v>391</v>
      </c>
      <c r="K113" s="578" t="s">
        <v>391</v>
      </c>
      <c r="L113" s="579"/>
      <c r="M113" s="580" t="s">
        <v>367</v>
      </c>
      <c r="N113" s="451"/>
      <c r="O113" s="581"/>
      <c r="P113" s="614">
        <v>0</v>
      </c>
      <c r="Q113" s="615"/>
      <c r="R113" s="615"/>
      <c r="S113" s="200">
        <v>0</v>
      </c>
    </row>
    <row r="114" spans="2:19" ht="28.5" customHeight="1" thickBot="1">
      <c r="B114" s="700">
        <v>0</v>
      </c>
      <c r="C114" s="666"/>
      <c r="D114" s="665">
        <v>0</v>
      </c>
      <c r="E114" s="666"/>
      <c r="F114" s="665">
        <v>0</v>
      </c>
      <c r="G114" s="666"/>
      <c r="H114" s="653">
        <v>0</v>
      </c>
      <c r="I114" s="654" t="s">
        <v>367</v>
      </c>
      <c r="J114" s="18" t="s">
        <v>391</v>
      </c>
      <c r="K114" s="655" t="s">
        <v>391</v>
      </c>
      <c r="L114" s="656"/>
      <c r="M114" s="589" t="s">
        <v>367</v>
      </c>
      <c r="N114" s="461"/>
      <c r="O114" s="590"/>
      <c r="P114" s="638">
        <v>0</v>
      </c>
      <c r="Q114" s="639"/>
      <c r="R114" s="639"/>
      <c r="S114" s="168">
        <v>0</v>
      </c>
    </row>
    <row r="115" spans="2:19" ht="28.5" customHeight="1">
      <c r="B115" s="703"/>
      <c r="C115" s="426"/>
      <c r="D115" s="425"/>
      <c r="E115" s="426"/>
      <c r="F115" s="425"/>
      <c r="G115" s="426"/>
      <c r="H115" s="582"/>
      <c r="I115" s="416"/>
      <c r="J115" s="463" t="s">
        <v>10</v>
      </c>
      <c r="K115" s="464"/>
      <c r="L115" s="651"/>
      <c r="M115" s="634">
        <v>960000</v>
      </c>
      <c r="N115" s="494"/>
      <c r="O115" s="652"/>
      <c r="P115" s="693">
        <v>0</v>
      </c>
      <c r="Q115" s="497"/>
      <c r="R115" s="498"/>
      <c r="S115" s="216"/>
    </row>
    <row r="116" spans="2:19" ht="28.5" customHeight="1">
      <c r="B116" s="660"/>
      <c r="C116" s="428"/>
      <c r="D116" s="427"/>
      <c r="E116" s="428"/>
      <c r="F116" s="427"/>
      <c r="G116" s="428"/>
      <c r="H116" s="701" t="s">
        <v>408</v>
      </c>
      <c r="I116" s="702"/>
      <c r="J116" s="694" t="s">
        <v>392</v>
      </c>
      <c r="K116" s="695"/>
      <c r="L116" s="696"/>
      <c r="M116" s="697">
        <v>95000</v>
      </c>
      <c r="N116" s="698"/>
      <c r="O116" s="699"/>
      <c r="P116" s="243" t="s">
        <v>393</v>
      </c>
      <c r="Q116" s="244"/>
      <c r="R116" s="150"/>
      <c r="S116" s="217"/>
    </row>
    <row r="117" spans="2:19" ht="28.5" customHeight="1">
      <c r="B117" s="660"/>
      <c r="C117" s="428"/>
      <c r="D117" s="427"/>
      <c r="E117" s="428"/>
      <c r="F117" s="427"/>
      <c r="G117" s="428"/>
      <c r="H117" s="427"/>
      <c r="I117" s="532"/>
      <c r="J117" s="694" t="s">
        <v>392</v>
      </c>
      <c r="K117" s="695"/>
      <c r="L117" s="696"/>
      <c r="M117" s="697">
        <v>800</v>
      </c>
      <c r="N117" s="698"/>
      <c r="O117" s="699"/>
      <c r="P117" s="243" t="s">
        <v>394</v>
      </c>
      <c r="Q117" s="244"/>
      <c r="R117" s="150"/>
      <c r="S117" s="217"/>
    </row>
    <row r="118" spans="2:19" ht="28.5" customHeight="1" thickBot="1">
      <c r="B118" s="661"/>
      <c r="C118" s="430"/>
      <c r="D118" s="429"/>
      <c r="E118" s="430"/>
      <c r="F118" s="429"/>
      <c r="G118" s="430"/>
      <c r="H118" s="601"/>
      <c r="I118" s="602"/>
      <c r="J118" s="594" t="s">
        <v>12</v>
      </c>
      <c r="K118" s="595"/>
      <c r="L118" s="596"/>
      <c r="M118" s="597">
        <v>1055800</v>
      </c>
      <c r="N118" s="335"/>
      <c r="O118" s="598"/>
      <c r="P118" s="692" t="s">
        <v>395</v>
      </c>
      <c r="Q118" s="486"/>
      <c r="R118" s="487"/>
      <c r="S118" s="218"/>
    </row>
    <row r="119" spans="2:19" ht="38.25" customHeight="1" thickBot="1">
      <c r="J119" s="402" t="s">
        <v>13</v>
      </c>
      <c r="K119" s="403"/>
      <c r="L119" s="643"/>
      <c r="M119" s="676">
        <v>0</v>
      </c>
      <c r="N119" s="500"/>
      <c r="O119" s="500"/>
      <c r="P119" s="500"/>
      <c r="Q119" s="500"/>
      <c r="R119" s="500"/>
      <c r="S119" s="501"/>
    </row>
  </sheetData>
  <mergeCells count="404">
    <mergeCell ref="H2:I3"/>
    <mergeCell ref="J2:J3"/>
    <mergeCell ref="K2:K3"/>
    <mergeCell ref="L2:M3"/>
    <mergeCell ref="Q3:R3"/>
    <mergeCell ref="B5:F5"/>
    <mergeCell ref="L5:M5"/>
    <mergeCell ref="C6:E6"/>
    <mergeCell ref="G6:G7"/>
    <mergeCell ref="L6:M6"/>
    <mergeCell ref="O6:S6"/>
    <mergeCell ref="B7:F7"/>
    <mergeCell ref="L7:M7"/>
    <mergeCell ref="O7:R7"/>
    <mergeCell ref="B8:F8"/>
    <mergeCell ref="L8:M9"/>
    <mergeCell ref="O8:R8"/>
    <mergeCell ref="C9:D9"/>
    <mergeCell ref="F9:G9"/>
    <mergeCell ref="O9:R9"/>
    <mergeCell ref="L10:M10"/>
    <mergeCell ref="O11:P11"/>
    <mergeCell ref="B12:C12"/>
    <mergeCell ref="L12:M12"/>
    <mergeCell ref="O12:P12"/>
    <mergeCell ref="B13:C13"/>
    <mergeCell ref="L13:M13"/>
    <mergeCell ref="O13:S13"/>
    <mergeCell ref="O14:P14"/>
    <mergeCell ref="R14:S14"/>
    <mergeCell ref="M16:O16"/>
    <mergeCell ref="P16:Q16"/>
    <mergeCell ref="R16:S16"/>
    <mergeCell ref="J16:L16"/>
    <mergeCell ref="M17:O17"/>
    <mergeCell ref="P17:Q17"/>
    <mergeCell ref="R17:S17"/>
    <mergeCell ref="J18:J19"/>
    <mergeCell ref="K18:L19"/>
    <mergeCell ref="M18:O19"/>
    <mergeCell ref="P18:R19"/>
    <mergeCell ref="S18:S19"/>
    <mergeCell ref="J17:L17"/>
    <mergeCell ref="K20:L20"/>
    <mergeCell ref="M20:O20"/>
    <mergeCell ref="P20:R20"/>
    <mergeCell ref="K21:L21"/>
    <mergeCell ref="M21:O21"/>
    <mergeCell ref="P21:R21"/>
    <mergeCell ref="K22:L22"/>
    <mergeCell ref="M22:O22"/>
    <mergeCell ref="P22:R22"/>
    <mergeCell ref="K23:L23"/>
    <mergeCell ref="M23:O23"/>
    <mergeCell ref="P23:R23"/>
    <mergeCell ref="K24:L24"/>
    <mergeCell ref="M24:O24"/>
    <mergeCell ref="P24:R24"/>
    <mergeCell ref="K25:L25"/>
    <mergeCell ref="M25:O25"/>
    <mergeCell ref="P25:R25"/>
    <mergeCell ref="J26:L26"/>
    <mergeCell ref="M26:O26"/>
    <mergeCell ref="P26:R26"/>
    <mergeCell ref="J27:L27"/>
    <mergeCell ref="M27:O27"/>
    <mergeCell ref="J28:L28"/>
    <mergeCell ref="M28:O28"/>
    <mergeCell ref="J29:L29"/>
    <mergeCell ref="M29:O29"/>
    <mergeCell ref="P29:R29"/>
    <mergeCell ref="J30:L30"/>
    <mergeCell ref="M30:S30"/>
    <mergeCell ref="H32:I33"/>
    <mergeCell ref="J32:J33"/>
    <mergeCell ref="K32:K33"/>
    <mergeCell ref="L32:M33"/>
    <mergeCell ref="Q33:R33"/>
    <mergeCell ref="B35:F35"/>
    <mergeCell ref="L35:M35"/>
    <mergeCell ref="C36:E36"/>
    <mergeCell ref="G36:G37"/>
    <mergeCell ref="L36:M36"/>
    <mergeCell ref="O36:S36"/>
    <mergeCell ref="B37:F37"/>
    <mergeCell ref="L37:M37"/>
    <mergeCell ref="O37:R37"/>
    <mergeCell ref="B38:F38"/>
    <mergeCell ref="L38:M39"/>
    <mergeCell ref="O38:R38"/>
    <mergeCell ref="C39:D39"/>
    <mergeCell ref="F39:G39"/>
    <mergeCell ref="O39:R39"/>
    <mergeCell ref="L40:M40"/>
    <mergeCell ref="O41:P41"/>
    <mergeCell ref="B42:C42"/>
    <mergeCell ref="L42:M42"/>
    <mergeCell ref="O42:P42"/>
    <mergeCell ref="B43:C43"/>
    <mergeCell ref="L43:M43"/>
    <mergeCell ref="O43:S43"/>
    <mergeCell ref="O44:P44"/>
    <mergeCell ref="R44:S44"/>
    <mergeCell ref="B46:F46"/>
    <mergeCell ref="M46:O46"/>
    <mergeCell ref="P46:Q46"/>
    <mergeCell ref="R46:S46"/>
    <mergeCell ref="J46:L46"/>
    <mergeCell ref="M47:O47"/>
    <mergeCell ref="P47:Q47"/>
    <mergeCell ref="R47:S47"/>
    <mergeCell ref="B48:C49"/>
    <mergeCell ref="D48:E49"/>
    <mergeCell ref="F48:G49"/>
    <mergeCell ref="H48:I49"/>
    <mergeCell ref="J48:J49"/>
    <mergeCell ref="K48:L49"/>
    <mergeCell ref="S48:S49"/>
    <mergeCell ref="M48:O49"/>
    <mergeCell ref="P48:R49"/>
    <mergeCell ref="J47:L47"/>
    <mergeCell ref="B50:C50"/>
    <mergeCell ref="D50:E50"/>
    <mergeCell ref="F50:G50"/>
    <mergeCell ref="H50:I50"/>
    <mergeCell ref="K50:L50"/>
    <mergeCell ref="M50:O50"/>
    <mergeCell ref="P50:R50"/>
    <mergeCell ref="F51:G51"/>
    <mergeCell ref="H51:I51"/>
    <mergeCell ref="K51:L51"/>
    <mergeCell ref="M51:O51"/>
    <mergeCell ref="P51:R51"/>
    <mergeCell ref="B52:C52"/>
    <mergeCell ref="D52:E52"/>
    <mergeCell ref="F52:G52"/>
    <mergeCell ref="H52:I52"/>
    <mergeCell ref="K52:L52"/>
    <mergeCell ref="M52:O52"/>
    <mergeCell ref="P52:R52"/>
    <mergeCell ref="B51:C51"/>
    <mergeCell ref="D51:E51"/>
    <mergeCell ref="B54:C54"/>
    <mergeCell ref="D54:E54"/>
    <mergeCell ref="F54:G54"/>
    <mergeCell ref="H54:I54"/>
    <mergeCell ref="K54:L54"/>
    <mergeCell ref="M54:O54"/>
    <mergeCell ref="P54:R54"/>
    <mergeCell ref="B53:C53"/>
    <mergeCell ref="D53:E53"/>
    <mergeCell ref="F53:G53"/>
    <mergeCell ref="H53:I53"/>
    <mergeCell ref="K53:L53"/>
    <mergeCell ref="M53:O53"/>
    <mergeCell ref="P53:R53"/>
    <mergeCell ref="P56:R56"/>
    <mergeCell ref="B55:C55"/>
    <mergeCell ref="D55:E55"/>
    <mergeCell ref="B57:C57"/>
    <mergeCell ref="D57:E57"/>
    <mergeCell ref="F57:G57"/>
    <mergeCell ref="H57:I57"/>
    <mergeCell ref="J57:L57"/>
    <mergeCell ref="M57:O57"/>
    <mergeCell ref="B56:C56"/>
    <mergeCell ref="D56:E56"/>
    <mergeCell ref="F56:G56"/>
    <mergeCell ref="H56:I56"/>
    <mergeCell ref="J56:L56"/>
    <mergeCell ref="M56:O56"/>
    <mergeCell ref="P55:R55"/>
    <mergeCell ref="F55:G55"/>
    <mergeCell ref="H55:I55"/>
    <mergeCell ref="K55:L55"/>
    <mergeCell ref="M55:O55"/>
    <mergeCell ref="B58:C58"/>
    <mergeCell ref="D58:E58"/>
    <mergeCell ref="F58:G58"/>
    <mergeCell ref="H58:I58"/>
    <mergeCell ref="J58:L58"/>
    <mergeCell ref="M58:O58"/>
    <mergeCell ref="B59:C59"/>
    <mergeCell ref="D59:E59"/>
    <mergeCell ref="F59:G59"/>
    <mergeCell ref="H59:I59"/>
    <mergeCell ref="J59:L59"/>
    <mergeCell ref="M59:O59"/>
    <mergeCell ref="P59:R59"/>
    <mergeCell ref="J60:L60"/>
    <mergeCell ref="M60:S60"/>
    <mergeCell ref="H62:I63"/>
    <mergeCell ref="J62:J63"/>
    <mergeCell ref="K62:K63"/>
    <mergeCell ref="L62:M63"/>
    <mergeCell ref="Q62:S62"/>
    <mergeCell ref="Q63:S63"/>
    <mergeCell ref="L65:M65"/>
    <mergeCell ref="B66:F66"/>
    <mergeCell ref="G66:G67"/>
    <mergeCell ref="L66:M66"/>
    <mergeCell ref="O66:S66"/>
    <mergeCell ref="B67:F67"/>
    <mergeCell ref="L67:M67"/>
    <mergeCell ref="O67:R67"/>
    <mergeCell ref="B68:F68"/>
    <mergeCell ref="L68:M69"/>
    <mergeCell ref="O68:R68"/>
    <mergeCell ref="C69:D69"/>
    <mergeCell ref="F69:G69"/>
    <mergeCell ref="O69:R69"/>
    <mergeCell ref="L70:M70"/>
    <mergeCell ref="O71:P71"/>
    <mergeCell ref="L72:M72"/>
    <mergeCell ref="O72:P72"/>
    <mergeCell ref="B73:C73"/>
    <mergeCell ref="L73:M73"/>
    <mergeCell ref="O73:S73"/>
    <mergeCell ref="O74:P74"/>
    <mergeCell ref="R74:S74"/>
    <mergeCell ref="B76:F76"/>
    <mergeCell ref="L76:M76"/>
    <mergeCell ref="N76:O76"/>
    <mergeCell ref="P76:Q76"/>
    <mergeCell ref="R76:S76"/>
    <mergeCell ref="L77:M77"/>
    <mergeCell ref="N77:O77"/>
    <mergeCell ref="P77:Q77"/>
    <mergeCell ref="R77:S77"/>
    <mergeCell ref="B78:B79"/>
    <mergeCell ref="C78:C79"/>
    <mergeCell ref="D78:E79"/>
    <mergeCell ref="F78:G79"/>
    <mergeCell ref="H78:I79"/>
    <mergeCell ref="J78:J79"/>
    <mergeCell ref="K78:L79"/>
    <mergeCell ref="M78:O79"/>
    <mergeCell ref="P78:R79"/>
    <mergeCell ref="S78:S79"/>
    <mergeCell ref="F80:G80"/>
    <mergeCell ref="H80:I80"/>
    <mergeCell ref="K80:L80"/>
    <mergeCell ref="M80:O80"/>
    <mergeCell ref="P80:R80"/>
    <mergeCell ref="F81:G81"/>
    <mergeCell ref="H81:I81"/>
    <mergeCell ref="K81:L81"/>
    <mergeCell ref="M81:O81"/>
    <mergeCell ref="P81:R81"/>
    <mergeCell ref="F82:G82"/>
    <mergeCell ref="H82:I82"/>
    <mergeCell ref="K82:L82"/>
    <mergeCell ref="M82:O82"/>
    <mergeCell ref="P82:R82"/>
    <mergeCell ref="F83:G83"/>
    <mergeCell ref="H83:I83"/>
    <mergeCell ref="K83:L83"/>
    <mergeCell ref="M83:O83"/>
    <mergeCell ref="P83:R83"/>
    <mergeCell ref="F84:G84"/>
    <mergeCell ref="H84:I84"/>
    <mergeCell ref="K84:L84"/>
    <mergeCell ref="M84:O84"/>
    <mergeCell ref="P84:R84"/>
    <mergeCell ref="F85:G85"/>
    <mergeCell ref="H85:I85"/>
    <mergeCell ref="K85:L85"/>
    <mergeCell ref="M85:O85"/>
    <mergeCell ref="P85:R85"/>
    <mergeCell ref="F86:G86"/>
    <mergeCell ref="H86:I86"/>
    <mergeCell ref="J86:L86"/>
    <mergeCell ref="M86:O86"/>
    <mergeCell ref="P86:R86"/>
    <mergeCell ref="F87:G87"/>
    <mergeCell ref="H87:I87"/>
    <mergeCell ref="J87:L87"/>
    <mergeCell ref="M87:O87"/>
    <mergeCell ref="P87:R87"/>
    <mergeCell ref="F88:G88"/>
    <mergeCell ref="H88:I88"/>
    <mergeCell ref="J88:L88"/>
    <mergeCell ref="M88:O88"/>
    <mergeCell ref="P88:R88"/>
    <mergeCell ref="J89:L89"/>
    <mergeCell ref="M89:S89"/>
    <mergeCell ref="H91:I92"/>
    <mergeCell ref="J91:J92"/>
    <mergeCell ref="K91:K92"/>
    <mergeCell ref="L91:M92"/>
    <mergeCell ref="Q92:R92"/>
    <mergeCell ref="B94:F94"/>
    <mergeCell ref="L94:M94"/>
    <mergeCell ref="C95:E95"/>
    <mergeCell ref="G95:G96"/>
    <mergeCell ref="L95:M95"/>
    <mergeCell ref="O95:S95"/>
    <mergeCell ref="B96:F96"/>
    <mergeCell ref="L96:M96"/>
    <mergeCell ref="O96:R96"/>
    <mergeCell ref="B97:F97"/>
    <mergeCell ref="L97:M98"/>
    <mergeCell ref="O97:R97"/>
    <mergeCell ref="C98:D98"/>
    <mergeCell ref="F98:G98"/>
    <mergeCell ref="O98:R98"/>
    <mergeCell ref="L99:M99"/>
    <mergeCell ref="O100:P100"/>
    <mergeCell ref="B101:C101"/>
    <mergeCell ref="L101:M101"/>
    <mergeCell ref="O101:P101"/>
    <mergeCell ref="B102:C102"/>
    <mergeCell ref="L102:M102"/>
    <mergeCell ref="O102:S102"/>
    <mergeCell ref="O103:P103"/>
    <mergeCell ref="R103:S103"/>
    <mergeCell ref="B105:F105"/>
    <mergeCell ref="M105:O105"/>
    <mergeCell ref="P105:Q105"/>
    <mergeCell ref="R105:S105"/>
    <mergeCell ref="J105:L105"/>
    <mergeCell ref="M106:O106"/>
    <mergeCell ref="P106:Q106"/>
    <mergeCell ref="R106:S106"/>
    <mergeCell ref="B107:C108"/>
    <mergeCell ref="D107:E108"/>
    <mergeCell ref="F107:G108"/>
    <mergeCell ref="H107:I108"/>
    <mergeCell ref="J107:J108"/>
    <mergeCell ref="K107:L108"/>
    <mergeCell ref="S107:S108"/>
    <mergeCell ref="M107:O108"/>
    <mergeCell ref="P107:R108"/>
    <mergeCell ref="J106:L106"/>
    <mergeCell ref="B109:C109"/>
    <mergeCell ref="D109:E109"/>
    <mergeCell ref="F109:G109"/>
    <mergeCell ref="H109:I109"/>
    <mergeCell ref="K109:L109"/>
    <mergeCell ref="M109:O109"/>
    <mergeCell ref="P109:R109"/>
    <mergeCell ref="F110:G110"/>
    <mergeCell ref="H110:I110"/>
    <mergeCell ref="K110:L110"/>
    <mergeCell ref="M110:O110"/>
    <mergeCell ref="P110:R110"/>
    <mergeCell ref="B111:C111"/>
    <mergeCell ref="D111:E111"/>
    <mergeCell ref="F111:G111"/>
    <mergeCell ref="H111:I111"/>
    <mergeCell ref="K111:L111"/>
    <mergeCell ref="M111:O111"/>
    <mergeCell ref="P111:R111"/>
    <mergeCell ref="B110:C110"/>
    <mergeCell ref="D110:E110"/>
    <mergeCell ref="M113:O113"/>
    <mergeCell ref="P113:R113"/>
    <mergeCell ref="B112:C112"/>
    <mergeCell ref="D112:E112"/>
    <mergeCell ref="F112:G112"/>
    <mergeCell ref="H112:I112"/>
    <mergeCell ref="K112:L112"/>
    <mergeCell ref="P114:R114"/>
    <mergeCell ref="M112:O112"/>
    <mergeCell ref="F114:G114"/>
    <mergeCell ref="H114:I114"/>
    <mergeCell ref="K114:L114"/>
    <mergeCell ref="M114:O114"/>
    <mergeCell ref="P112:R112"/>
    <mergeCell ref="B113:C113"/>
    <mergeCell ref="D113:E113"/>
    <mergeCell ref="F113:G113"/>
    <mergeCell ref="H113:I113"/>
    <mergeCell ref="K113:L113"/>
    <mergeCell ref="B114:C114"/>
    <mergeCell ref="D114:E114"/>
    <mergeCell ref="B116:C116"/>
    <mergeCell ref="D116:E116"/>
    <mergeCell ref="F116:G116"/>
    <mergeCell ref="H116:I116"/>
    <mergeCell ref="B115:C115"/>
    <mergeCell ref="D115:E115"/>
    <mergeCell ref="F115:G115"/>
    <mergeCell ref="H115:I115"/>
    <mergeCell ref="P118:R118"/>
    <mergeCell ref="J119:L119"/>
    <mergeCell ref="M119:S119"/>
    <mergeCell ref="P115:R115"/>
    <mergeCell ref="J116:L116"/>
    <mergeCell ref="M116:O116"/>
    <mergeCell ref="J115:L115"/>
    <mergeCell ref="B117:C117"/>
    <mergeCell ref="D117:E117"/>
    <mergeCell ref="F117:G117"/>
    <mergeCell ref="H117:I117"/>
    <mergeCell ref="J117:L117"/>
    <mergeCell ref="M117:O117"/>
    <mergeCell ref="B118:C118"/>
    <mergeCell ref="D118:E118"/>
    <mergeCell ref="F118:G118"/>
    <mergeCell ref="H118:I118"/>
    <mergeCell ref="J118:L118"/>
    <mergeCell ref="M118:O118"/>
    <mergeCell ref="M115:O115"/>
  </mergeCells>
  <phoneticPr fontId="2"/>
  <dataValidations disablePrompts="1" count="2">
    <dataValidation type="list" allowBlank="1" showInputMessage="1" showErrorMessage="1" sqref="F50:G55" xr:uid="{00000000-0002-0000-0600-000000000000}">
      <formula1>"仮設材料費(1102017000),仮設労務費(1102018000),仮設運搬費(1102019000),仮設諸口(1102021000),排泥処理費(1104034000),雑労務費(1104035000),機械レンタル(1105037000),機械修繕費(1105042000),機械燃料油脂消耗品(1105052000),機械運搬費(1105058000),レンタカー代(1306068000),労務安全管理費(1306069000),事務用品費(1306070000)"</formula1>
    </dataValidation>
    <dataValidation type="list" allowBlank="1" showInputMessage="1" showErrorMessage="1" sqref="B50:C55" xr:uid="{00000000-0002-0000-0600-000001000000}">
      <formula1>"東京工事（333000）,関越工事（313000）,東北工事(023000),関西工事(053000),中部工事(043000),中四国工事(063000),九州工事(073000),芝山工場(005310),開発本部(007100),工事本部(005300),北海道工事(013000)"</formula1>
    </dataValidation>
  </dataValidations>
  <pageMargins left="0.43307086614173229" right="0.19685039370078741" top="0.55118110236220474" bottom="0.55118110236220474" header="0.27559055118110237" footer="0.23622047244094491"/>
  <pageSetup paperSize="9" scale="7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8"/>
  <sheetViews>
    <sheetView zoomScale="75" workbookViewId="0">
      <selection activeCell="J2" sqref="J2"/>
    </sheetView>
  </sheetViews>
  <sheetFormatPr defaultRowHeight="13.5"/>
  <cols>
    <col min="1" max="1" width="0.25" style="26" customWidth="1"/>
    <col min="2" max="2" width="3.625" style="26" customWidth="1"/>
    <col min="3" max="3" width="3.125" style="26" customWidth="1"/>
    <col min="4" max="4" width="14.75" style="26" customWidth="1"/>
    <col min="5" max="5" width="7.875" style="26" customWidth="1"/>
    <col min="6" max="6" width="56.5" style="26" customWidth="1"/>
    <col min="7" max="7" width="38.5" style="26" customWidth="1"/>
    <col min="8" max="16384" width="9" style="26"/>
  </cols>
  <sheetData>
    <row r="1" spans="2:7" ht="15.75" customHeight="1" thickBot="1">
      <c r="B1" s="744"/>
      <c r="C1" s="744"/>
      <c r="D1" s="745" t="s">
        <v>207</v>
      </c>
      <c r="E1" s="746"/>
      <c r="F1" s="746"/>
      <c r="G1" s="746"/>
    </row>
    <row r="2" spans="2:7" s="27" customFormat="1" ht="20.100000000000001" customHeight="1" thickBot="1">
      <c r="B2" s="750" t="s">
        <v>52</v>
      </c>
      <c r="C2" s="751"/>
      <c r="D2" s="752"/>
      <c r="E2" s="78" t="s">
        <v>53</v>
      </c>
      <c r="F2" s="83" t="s">
        <v>54</v>
      </c>
      <c r="G2" s="84" t="s">
        <v>55</v>
      </c>
    </row>
    <row r="3" spans="2:7" s="27" customFormat="1" ht="20.100000000000001" customHeight="1">
      <c r="B3" s="753" t="s">
        <v>56</v>
      </c>
      <c r="C3" s="754"/>
      <c r="D3" s="767" t="s">
        <v>57</v>
      </c>
      <c r="E3" s="78" t="s">
        <v>58</v>
      </c>
      <c r="F3" s="79" t="s">
        <v>59</v>
      </c>
      <c r="G3" s="80" t="s">
        <v>60</v>
      </c>
    </row>
    <row r="4" spans="2:7" s="27" customFormat="1" ht="20.100000000000001" customHeight="1">
      <c r="B4" s="755"/>
      <c r="C4" s="756"/>
      <c r="D4" s="768"/>
      <c r="E4" s="29"/>
      <c r="F4" s="32" t="s">
        <v>61</v>
      </c>
      <c r="G4" s="31" t="s">
        <v>62</v>
      </c>
    </row>
    <row r="5" spans="2:7" s="27" customFormat="1" ht="20.100000000000001" customHeight="1">
      <c r="B5" s="755"/>
      <c r="C5" s="756"/>
      <c r="D5" s="768"/>
      <c r="E5" s="29"/>
      <c r="F5" s="32"/>
      <c r="G5" s="31" t="s">
        <v>63</v>
      </c>
    </row>
    <row r="6" spans="2:7" s="27" customFormat="1" ht="20.100000000000001" customHeight="1">
      <c r="B6" s="755"/>
      <c r="C6" s="756"/>
      <c r="D6" s="768"/>
      <c r="E6" s="33"/>
      <c r="F6" s="34"/>
      <c r="G6" s="35" t="s">
        <v>64</v>
      </c>
    </row>
    <row r="7" spans="2:7" s="27" customFormat="1" ht="20.100000000000001" customHeight="1">
      <c r="B7" s="755"/>
      <c r="C7" s="756"/>
      <c r="D7" s="768"/>
      <c r="E7" s="36" t="s">
        <v>65</v>
      </c>
      <c r="F7" s="37" t="s">
        <v>66</v>
      </c>
      <c r="G7" s="38" t="s">
        <v>67</v>
      </c>
    </row>
    <row r="8" spans="2:7" s="27" customFormat="1" ht="20.100000000000001" customHeight="1" thickBot="1">
      <c r="B8" s="757"/>
      <c r="C8" s="758"/>
      <c r="D8" s="769"/>
      <c r="E8" s="41" t="s">
        <v>68</v>
      </c>
      <c r="F8" s="42" t="s">
        <v>193</v>
      </c>
      <c r="G8" s="85" t="s">
        <v>69</v>
      </c>
    </row>
    <row r="9" spans="2:7" s="27" customFormat="1" ht="20.100000000000001" customHeight="1">
      <c r="B9" s="755" t="s">
        <v>70</v>
      </c>
      <c r="C9" s="736" t="s">
        <v>71</v>
      </c>
      <c r="D9" s="767" t="s">
        <v>57</v>
      </c>
      <c r="E9" s="29" t="s">
        <v>72</v>
      </c>
      <c r="F9" s="30" t="s">
        <v>73</v>
      </c>
      <c r="G9" s="31" t="s">
        <v>74</v>
      </c>
    </row>
    <row r="10" spans="2:7" s="27" customFormat="1" ht="20.100000000000001" customHeight="1">
      <c r="B10" s="759"/>
      <c r="C10" s="736"/>
      <c r="D10" s="768"/>
      <c r="E10" s="29"/>
      <c r="F10" s="30" t="s">
        <v>75</v>
      </c>
      <c r="G10" s="31" t="s">
        <v>76</v>
      </c>
    </row>
    <row r="11" spans="2:7" s="27" customFormat="1" ht="20.100000000000001" customHeight="1">
      <c r="B11" s="759"/>
      <c r="C11" s="736"/>
      <c r="D11" s="768"/>
      <c r="E11" s="29"/>
      <c r="F11" s="30" t="s">
        <v>77</v>
      </c>
      <c r="G11" s="31" t="s">
        <v>51</v>
      </c>
    </row>
    <row r="12" spans="2:7" s="27" customFormat="1" ht="20.100000000000001" customHeight="1">
      <c r="B12" s="759"/>
      <c r="C12" s="736"/>
      <c r="D12" s="768"/>
      <c r="E12" s="29"/>
      <c r="F12" s="30"/>
      <c r="G12" s="31" t="s">
        <v>78</v>
      </c>
    </row>
    <row r="13" spans="2:7" s="27" customFormat="1" ht="20.100000000000001" customHeight="1">
      <c r="B13" s="759"/>
      <c r="C13" s="736"/>
      <c r="D13" s="768"/>
      <c r="E13" s="29"/>
      <c r="F13" s="30"/>
      <c r="G13" s="31" t="s">
        <v>79</v>
      </c>
    </row>
    <row r="14" spans="2:7" s="27" customFormat="1" ht="20.100000000000001" customHeight="1">
      <c r="B14" s="759"/>
      <c r="C14" s="736"/>
      <c r="D14" s="335"/>
      <c r="E14" s="33"/>
      <c r="F14" s="39"/>
      <c r="G14" s="31" t="s">
        <v>80</v>
      </c>
    </row>
    <row r="15" spans="2:7" s="27" customFormat="1" ht="20.100000000000001" customHeight="1">
      <c r="B15" s="759"/>
      <c r="C15" s="736"/>
      <c r="D15" s="33" t="s">
        <v>81</v>
      </c>
      <c r="E15" s="33" t="s">
        <v>82</v>
      </c>
      <c r="F15" s="39" t="s">
        <v>83</v>
      </c>
      <c r="G15" s="31" t="s">
        <v>84</v>
      </c>
    </row>
    <row r="16" spans="2:7" s="27" customFormat="1" ht="20.100000000000001" customHeight="1" thickBot="1">
      <c r="B16" s="759"/>
      <c r="C16" s="737"/>
      <c r="D16" s="81" t="s">
        <v>85</v>
      </c>
      <c r="E16" s="81" t="s">
        <v>86</v>
      </c>
      <c r="F16" s="82" t="s">
        <v>87</v>
      </c>
      <c r="G16" s="43" t="s">
        <v>88</v>
      </c>
    </row>
    <row r="17" spans="2:7" s="27" customFormat="1" ht="20.100000000000001" customHeight="1">
      <c r="B17" s="759"/>
      <c r="C17" s="735" t="s">
        <v>89</v>
      </c>
      <c r="D17" s="28" t="s">
        <v>90</v>
      </c>
      <c r="E17" s="28" t="s">
        <v>91</v>
      </c>
      <c r="F17" s="86" t="s">
        <v>199</v>
      </c>
      <c r="G17" s="747" t="s">
        <v>92</v>
      </c>
    </row>
    <row r="18" spans="2:7" s="27" customFormat="1" ht="20.100000000000001" customHeight="1">
      <c r="B18" s="759"/>
      <c r="C18" s="736"/>
      <c r="D18" s="33" t="s">
        <v>81</v>
      </c>
      <c r="E18" s="33" t="s">
        <v>93</v>
      </c>
      <c r="F18" s="39" t="s">
        <v>94</v>
      </c>
      <c r="G18" s="748"/>
    </row>
    <row r="19" spans="2:7" s="27" customFormat="1" ht="20.100000000000001" customHeight="1">
      <c r="B19" s="759"/>
      <c r="C19" s="736"/>
      <c r="D19" s="29" t="s">
        <v>95</v>
      </c>
      <c r="E19" s="29" t="s">
        <v>96</v>
      </c>
      <c r="F19" s="30" t="s">
        <v>198</v>
      </c>
      <c r="G19" s="748"/>
    </row>
    <row r="20" spans="2:7" s="27" customFormat="1" ht="20.100000000000001" customHeight="1">
      <c r="B20" s="759"/>
      <c r="C20" s="736"/>
      <c r="D20" s="88" t="s">
        <v>97</v>
      </c>
      <c r="E20" s="36" t="s">
        <v>98</v>
      </c>
      <c r="F20" s="40" t="s">
        <v>99</v>
      </c>
      <c r="G20" s="748"/>
    </row>
    <row r="21" spans="2:7" s="27" customFormat="1" ht="20.100000000000001" customHeight="1">
      <c r="B21" s="759"/>
      <c r="C21" s="736"/>
      <c r="D21" s="29" t="s">
        <v>100</v>
      </c>
      <c r="E21" s="29" t="s">
        <v>101</v>
      </c>
      <c r="F21" s="30" t="s">
        <v>197</v>
      </c>
      <c r="G21" s="748"/>
    </row>
    <row r="22" spans="2:7" s="27" customFormat="1" ht="20.100000000000001" customHeight="1">
      <c r="B22" s="759"/>
      <c r="C22" s="736"/>
      <c r="D22" s="36" t="s">
        <v>102</v>
      </c>
      <c r="E22" s="36" t="s">
        <v>103</v>
      </c>
      <c r="F22" s="40" t="s">
        <v>194</v>
      </c>
      <c r="G22" s="748"/>
    </row>
    <row r="23" spans="2:7" s="27" customFormat="1" ht="20.100000000000001" customHeight="1">
      <c r="B23" s="759"/>
      <c r="C23" s="736"/>
      <c r="D23" s="771" t="s">
        <v>104</v>
      </c>
      <c r="E23" s="29" t="s">
        <v>105</v>
      </c>
      <c r="F23" s="30" t="s">
        <v>195</v>
      </c>
      <c r="G23" s="748"/>
    </row>
    <row r="24" spans="2:7" s="27" customFormat="1" ht="20.100000000000001" customHeight="1">
      <c r="B24" s="759"/>
      <c r="C24" s="736"/>
      <c r="D24" s="743"/>
      <c r="E24" s="33"/>
      <c r="F24" s="39" t="s">
        <v>196</v>
      </c>
      <c r="G24" s="748"/>
    </row>
    <row r="25" spans="2:7" s="27" customFormat="1" ht="20.100000000000001" customHeight="1" thickBot="1">
      <c r="B25" s="759"/>
      <c r="C25" s="737"/>
      <c r="D25" s="41" t="s">
        <v>106</v>
      </c>
      <c r="E25" s="41" t="s">
        <v>107</v>
      </c>
      <c r="F25" s="42" t="s">
        <v>108</v>
      </c>
      <c r="G25" s="749"/>
    </row>
    <row r="26" spans="2:7" s="27" customFormat="1" ht="20.100000000000001" customHeight="1">
      <c r="B26" s="759"/>
      <c r="C26" s="774" t="s">
        <v>109</v>
      </c>
      <c r="D26" s="775"/>
      <c r="E26" s="28" t="s">
        <v>110</v>
      </c>
      <c r="F26" s="86" t="s">
        <v>111</v>
      </c>
      <c r="G26" s="87" t="s">
        <v>112</v>
      </c>
    </row>
    <row r="27" spans="2:7" s="27" customFormat="1" ht="20.100000000000001" customHeight="1">
      <c r="B27" s="759"/>
      <c r="C27" s="763" t="s">
        <v>113</v>
      </c>
      <c r="D27" s="764"/>
      <c r="E27" s="29" t="s">
        <v>114</v>
      </c>
      <c r="F27" s="30" t="s">
        <v>115</v>
      </c>
      <c r="G27" s="31" t="s">
        <v>116</v>
      </c>
    </row>
    <row r="28" spans="2:7" s="27" customFormat="1" ht="20.100000000000001" customHeight="1">
      <c r="B28" s="759"/>
      <c r="C28" s="765"/>
      <c r="D28" s="766"/>
      <c r="E28" s="33"/>
      <c r="F28" s="39"/>
      <c r="G28" s="35" t="s">
        <v>117</v>
      </c>
    </row>
    <row r="29" spans="2:7" s="27" customFormat="1" ht="20.100000000000001" customHeight="1" thickBot="1">
      <c r="B29" s="760"/>
      <c r="C29" s="761" t="s">
        <v>118</v>
      </c>
      <c r="D29" s="762"/>
      <c r="E29" s="41" t="s">
        <v>119</v>
      </c>
      <c r="F29" s="42" t="s">
        <v>120</v>
      </c>
      <c r="G29" s="43" t="s">
        <v>121</v>
      </c>
    </row>
    <row r="30" spans="2:7" ht="20.100000000000001" customHeight="1">
      <c r="B30" s="738" t="s">
        <v>122</v>
      </c>
      <c r="C30" s="739"/>
      <c r="D30" s="45" t="s">
        <v>123</v>
      </c>
      <c r="E30" s="45" t="s">
        <v>124</v>
      </c>
      <c r="F30" s="46" t="s">
        <v>125</v>
      </c>
      <c r="G30" s="76" t="s">
        <v>126</v>
      </c>
    </row>
    <row r="31" spans="2:7" ht="20.100000000000001" customHeight="1">
      <c r="B31" s="740"/>
      <c r="C31" s="421"/>
      <c r="D31" s="51" t="s">
        <v>127</v>
      </c>
      <c r="E31" s="51" t="s">
        <v>128</v>
      </c>
      <c r="F31" s="52" t="s">
        <v>129</v>
      </c>
      <c r="G31" s="53"/>
    </row>
    <row r="32" spans="2:7" ht="20.100000000000001" customHeight="1">
      <c r="B32" s="740"/>
      <c r="C32" s="421"/>
      <c r="D32" s="51" t="s">
        <v>130</v>
      </c>
      <c r="E32" s="47" t="s">
        <v>131</v>
      </c>
      <c r="F32" s="48" t="s">
        <v>132</v>
      </c>
      <c r="G32" s="49"/>
    </row>
    <row r="33" spans="2:7" ht="20.100000000000001" customHeight="1">
      <c r="B33" s="740"/>
      <c r="C33" s="421"/>
      <c r="D33" s="54" t="s">
        <v>133</v>
      </c>
      <c r="E33" s="55" t="s">
        <v>134</v>
      </c>
      <c r="F33" s="56" t="s">
        <v>200</v>
      </c>
      <c r="G33" s="57" t="s">
        <v>135</v>
      </c>
    </row>
    <row r="34" spans="2:7" ht="20.100000000000001" customHeight="1">
      <c r="B34" s="740"/>
      <c r="C34" s="421"/>
      <c r="D34" s="55" t="s">
        <v>136</v>
      </c>
      <c r="E34" s="55" t="s">
        <v>137</v>
      </c>
      <c r="F34" s="56" t="s">
        <v>201</v>
      </c>
      <c r="G34" s="57" t="s">
        <v>202</v>
      </c>
    </row>
    <row r="35" spans="2:7" ht="20.100000000000001" customHeight="1">
      <c r="B35" s="740"/>
      <c r="C35" s="421"/>
      <c r="D35" s="65" t="s">
        <v>138</v>
      </c>
      <c r="E35" s="51" t="s">
        <v>139</v>
      </c>
      <c r="F35" s="59" t="s">
        <v>140</v>
      </c>
      <c r="G35" s="67" t="s">
        <v>141</v>
      </c>
    </row>
    <row r="36" spans="2:7" ht="20.100000000000001" customHeight="1" thickBot="1">
      <c r="B36" s="740"/>
      <c r="C36" s="421"/>
      <c r="D36" s="54" t="s">
        <v>142</v>
      </c>
      <c r="E36" s="54" t="s">
        <v>143</v>
      </c>
      <c r="F36" s="60" t="s">
        <v>203</v>
      </c>
      <c r="G36" s="68"/>
    </row>
    <row r="37" spans="2:7" ht="20.100000000000001" customHeight="1">
      <c r="B37" s="738" t="s">
        <v>144</v>
      </c>
      <c r="C37" s="739"/>
      <c r="D37" s="44" t="s">
        <v>145</v>
      </c>
      <c r="E37" s="45" t="s">
        <v>146</v>
      </c>
      <c r="F37" s="46" t="s">
        <v>147</v>
      </c>
      <c r="G37" s="77"/>
    </row>
    <row r="38" spans="2:7" ht="20.100000000000001" customHeight="1">
      <c r="B38" s="740"/>
      <c r="C38" s="421"/>
      <c r="D38" s="50" t="s">
        <v>148</v>
      </c>
      <c r="E38" s="51" t="s">
        <v>149</v>
      </c>
      <c r="F38" s="59" t="s">
        <v>150</v>
      </c>
      <c r="G38" s="69"/>
    </row>
    <row r="39" spans="2:7" ht="20.100000000000001" customHeight="1">
      <c r="B39" s="740"/>
      <c r="C39" s="421"/>
      <c r="D39" s="62" t="s">
        <v>151</v>
      </c>
      <c r="E39" s="51" t="s">
        <v>152</v>
      </c>
      <c r="F39" s="59" t="s">
        <v>153</v>
      </c>
      <c r="G39" s="66"/>
    </row>
    <row r="40" spans="2:7" ht="20.100000000000001" customHeight="1">
      <c r="B40" s="740"/>
      <c r="C40" s="421"/>
      <c r="D40" s="742" t="s">
        <v>154</v>
      </c>
      <c r="E40" s="54" t="s">
        <v>155</v>
      </c>
      <c r="F40" s="60" t="s">
        <v>205</v>
      </c>
      <c r="G40" s="68"/>
    </row>
    <row r="41" spans="2:7" ht="20.100000000000001" customHeight="1">
      <c r="B41" s="740"/>
      <c r="C41" s="421"/>
      <c r="D41" s="743"/>
      <c r="E41" s="47"/>
      <c r="F41" s="58" t="s">
        <v>204</v>
      </c>
      <c r="G41" s="66"/>
    </row>
    <row r="42" spans="2:7" ht="20.100000000000001" customHeight="1">
      <c r="B42" s="740"/>
      <c r="C42" s="421"/>
      <c r="D42" s="63" t="s">
        <v>156</v>
      </c>
      <c r="E42" s="54" t="s">
        <v>157</v>
      </c>
      <c r="F42" s="60" t="s">
        <v>206</v>
      </c>
      <c r="G42" s="68" t="s">
        <v>158</v>
      </c>
    </row>
    <row r="43" spans="2:7" ht="20.100000000000001" customHeight="1">
      <c r="B43" s="740"/>
      <c r="C43" s="421"/>
      <c r="D43" s="50" t="s">
        <v>159</v>
      </c>
      <c r="E43" s="51" t="s">
        <v>160</v>
      </c>
      <c r="F43" s="52" t="s">
        <v>161</v>
      </c>
      <c r="G43" s="53"/>
    </row>
    <row r="44" spans="2:7" ht="20.100000000000001" customHeight="1">
      <c r="B44" s="740"/>
      <c r="C44" s="421"/>
      <c r="D44" s="742" t="s">
        <v>162</v>
      </c>
      <c r="E44" s="54" t="s">
        <v>163</v>
      </c>
      <c r="F44" s="60" t="s">
        <v>164</v>
      </c>
      <c r="G44" s="68" t="s">
        <v>165</v>
      </c>
    </row>
    <row r="45" spans="2:7" ht="20.100000000000001" customHeight="1">
      <c r="B45" s="740"/>
      <c r="C45" s="421"/>
      <c r="D45" s="770"/>
      <c r="E45" s="54"/>
      <c r="F45" s="60"/>
      <c r="G45" s="68" t="s">
        <v>166</v>
      </c>
    </row>
    <row r="46" spans="2:7" ht="20.100000000000001" customHeight="1">
      <c r="B46" s="740"/>
      <c r="C46" s="421"/>
      <c r="D46" s="743"/>
      <c r="E46" s="47"/>
      <c r="F46" s="58"/>
      <c r="G46" s="70" t="s">
        <v>167</v>
      </c>
    </row>
    <row r="47" spans="2:7" ht="20.100000000000001" customHeight="1">
      <c r="B47" s="740"/>
      <c r="C47" s="421"/>
      <c r="D47" s="733" t="s">
        <v>168</v>
      </c>
      <c r="E47" s="64" t="s">
        <v>169</v>
      </c>
      <c r="F47" s="60" t="s">
        <v>170</v>
      </c>
      <c r="G47" s="68" t="s">
        <v>171</v>
      </c>
    </row>
    <row r="48" spans="2:7" ht="20.100000000000001" customHeight="1">
      <c r="B48" s="740"/>
      <c r="C48" s="421"/>
      <c r="D48" s="770"/>
      <c r="E48" s="54"/>
      <c r="F48" s="60"/>
      <c r="G48" s="68" t="s">
        <v>172</v>
      </c>
    </row>
    <row r="49" spans="2:7" ht="20.100000000000001" customHeight="1">
      <c r="B49" s="740"/>
      <c r="C49" s="421"/>
      <c r="D49" s="743"/>
      <c r="E49" s="47"/>
      <c r="F49" s="58"/>
      <c r="G49" s="70" t="s">
        <v>173</v>
      </c>
    </row>
    <row r="50" spans="2:7" ht="20.100000000000001" customHeight="1">
      <c r="B50" s="740"/>
      <c r="C50" s="421"/>
      <c r="D50" s="51" t="s">
        <v>174</v>
      </c>
      <c r="E50" s="47" t="s">
        <v>175</v>
      </c>
      <c r="F50" s="58" t="s">
        <v>176</v>
      </c>
      <c r="G50" s="66"/>
    </row>
    <row r="51" spans="2:7" ht="20.100000000000001" customHeight="1">
      <c r="B51" s="740"/>
      <c r="C51" s="421"/>
      <c r="D51" s="51" t="s">
        <v>177</v>
      </c>
      <c r="E51" s="51" t="s">
        <v>178</v>
      </c>
      <c r="F51" s="59" t="s">
        <v>179</v>
      </c>
      <c r="G51" s="71"/>
    </row>
    <row r="52" spans="2:7" ht="20.100000000000001" customHeight="1">
      <c r="B52" s="740"/>
      <c r="C52" s="421"/>
      <c r="D52" s="733" t="s">
        <v>180</v>
      </c>
      <c r="E52" s="55" t="s">
        <v>181</v>
      </c>
      <c r="F52" s="61" t="s">
        <v>182</v>
      </c>
      <c r="G52" s="72" t="s">
        <v>183</v>
      </c>
    </row>
    <row r="53" spans="2:7" ht="20.100000000000001" customHeight="1">
      <c r="B53" s="740"/>
      <c r="C53" s="421"/>
      <c r="D53" s="772"/>
      <c r="E53" s="54"/>
      <c r="F53" s="60"/>
      <c r="G53" s="68" t="s">
        <v>184</v>
      </c>
    </row>
    <row r="54" spans="2:7" ht="20.100000000000001" customHeight="1">
      <c r="B54" s="740"/>
      <c r="C54" s="421"/>
      <c r="D54" s="772"/>
      <c r="E54" s="54"/>
      <c r="F54" s="60"/>
      <c r="G54" s="68" t="s">
        <v>185</v>
      </c>
    </row>
    <row r="55" spans="2:7" ht="20.100000000000001" customHeight="1">
      <c r="B55" s="740"/>
      <c r="C55" s="421"/>
      <c r="D55" s="772"/>
      <c r="E55" s="54"/>
      <c r="F55" s="60"/>
      <c r="G55" s="68" t="s">
        <v>186</v>
      </c>
    </row>
    <row r="56" spans="2:7" ht="20.100000000000001" customHeight="1">
      <c r="B56" s="740"/>
      <c r="C56" s="421"/>
      <c r="D56" s="773"/>
      <c r="E56" s="47"/>
      <c r="F56" s="58"/>
      <c r="G56" s="66" t="s">
        <v>187</v>
      </c>
    </row>
    <row r="57" spans="2:7" ht="20.100000000000001" customHeight="1">
      <c r="B57" s="740"/>
      <c r="C57" s="421"/>
      <c r="D57" s="733" t="s">
        <v>188</v>
      </c>
      <c r="E57" s="54" t="s">
        <v>189</v>
      </c>
      <c r="F57" s="60" t="s">
        <v>190</v>
      </c>
      <c r="G57" s="68" t="s">
        <v>191</v>
      </c>
    </row>
    <row r="58" spans="2:7" ht="20.100000000000001" customHeight="1" thickBot="1">
      <c r="B58" s="741"/>
      <c r="C58" s="650"/>
      <c r="D58" s="734"/>
      <c r="E58" s="73"/>
      <c r="F58" s="74"/>
      <c r="G58" s="75" t="s">
        <v>192</v>
      </c>
    </row>
  </sheetData>
  <mergeCells count="21">
    <mergeCell ref="B1:C1"/>
    <mergeCell ref="D1:G1"/>
    <mergeCell ref="G17:G25"/>
    <mergeCell ref="B2:D2"/>
    <mergeCell ref="B3:C8"/>
    <mergeCell ref="B9:B29"/>
    <mergeCell ref="C29:D29"/>
    <mergeCell ref="C27:D28"/>
    <mergeCell ref="C9:C16"/>
    <mergeCell ref="D9:D14"/>
    <mergeCell ref="D3:D8"/>
    <mergeCell ref="D23:D24"/>
    <mergeCell ref="C26:D26"/>
    <mergeCell ref="D57:D58"/>
    <mergeCell ref="C17:C25"/>
    <mergeCell ref="B30:C36"/>
    <mergeCell ref="B37:C58"/>
    <mergeCell ref="D40:D41"/>
    <mergeCell ref="D44:D46"/>
    <mergeCell ref="D52:D56"/>
    <mergeCell ref="D47:D49"/>
  </mergeCells>
  <phoneticPr fontId="11"/>
  <pageMargins left="0.2" right="0.21" top="0.25" bottom="0.23" header="0.2" footer="0.2"/>
  <pageSetup paperSize="9" scale="75"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指定請求書記載方法</vt:lpstr>
      <vt:lpstr>初期入力</vt:lpstr>
      <vt:lpstr>請求データ入力</vt:lpstr>
      <vt:lpstr>指定請求書様式(リース・物品納入会社用）202308改定</vt:lpstr>
      <vt:lpstr>初期入力例</vt:lpstr>
      <vt:lpstr>請求データ入力(例</vt:lpstr>
      <vt:lpstr>請求書入力例(リース・物品納入会社用）</vt:lpstr>
      <vt:lpstr>支払コード説明書</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バージョンアップ履歴</dc:title>
  <dc:creator>TOSHIKI　ISHII</dc:creator>
  <cp:lastModifiedBy>00777</cp:lastModifiedBy>
  <cp:lastPrinted>2023-08-09T09:22:26Z</cp:lastPrinted>
  <dcterms:created xsi:type="dcterms:W3CDTF">2004-08-30T02:45:08Z</dcterms:created>
  <dcterms:modified xsi:type="dcterms:W3CDTF">2023-09-04T06:58:45Z</dcterms:modified>
</cp:coreProperties>
</file>