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00777\Box\00777野本仁美\【19】インボイス資料\小野田ケミコ指定請求書【訂正】\"/>
    </mc:Choice>
  </mc:AlternateContent>
  <xr:revisionPtr revIDLastSave="0" documentId="13_ncr:1_{49C064AD-51CF-4EA4-92CE-BA4BA8BE0DD7}" xr6:coauthVersionLast="47" xr6:coauthVersionMax="47" xr10:uidLastSave="{00000000-0000-0000-0000-000000000000}"/>
  <bookViews>
    <workbookView xWindow="-120" yWindow="-120" windowWidth="29040" windowHeight="15840" tabRatio="673" activeTab="2" xr2:uid="{00000000-000D-0000-FFFF-FFFF00000000}"/>
  </bookViews>
  <sheets>
    <sheet name="指定請求書記載方法" sheetId="18" r:id="rId1"/>
    <sheet name="初期入力" sheetId="1" r:id="rId2"/>
    <sheet name="請求データ入力" sheetId="2" r:id="rId3"/>
    <sheet name="指定請求書書式（施工会社用）202310改定" sheetId="3" r:id="rId4"/>
    <sheet name="現場稼働報告書(提出用）" sheetId="22" r:id="rId5"/>
    <sheet name="初期入力例" sheetId="19" r:id="rId6"/>
    <sheet name="請求データ入力例" sheetId="20" r:id="rId7"/>
    <sheet name="指定請求書入力例(施工会社用）" sheetId="21" r:id="rId8"/>
    <sheet name="現場稼働報告書記入例" sheetId="16" r:id="rId9"/>
    <sheet name="新コード表(参考資料）" sheetId="13" r:id="rId10"/>
  </sheets>
  <externalReferences>
    <externalReference r:id="rId11"/>
    <externalReference r:id="rId12"/>
    <externalReference r:id="rId13"/>
  </externalReferences>
  <definedNames>
    <definedName name="__123Graph_A" localSheetId="0" hidden="1">#REF!</definedName>
    <definedName name="__123Graph_A" hidden="1">[1]業者別支払!#REF!</definedName>
    <definedName name="__123Graph_B" localSheetId="0" hidden="1">#REF!</definedName>
    <definedName name="__123Graph_B" hidden="1">[1]業者別支払!#REF!</definedName>
    <definedName name="__123Graph_X" localSheetId="0" hidden="1">#REF!</definedName>
    <definedName name="__123Graph_X" hidden="1">[1]業者別支払!#REF!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a" localSheetId="0">#REF!</definedName>
    <definedName name="\a">[1]業者別支払!#REF!</definedName>
    <definedName name="\A1" localSheetId="0">#REF!</definedName>
    <definedName name="\A1">[1]業者別支払!#REF!</definedName>
    <definedName name="\AA" localSheetId="0">#REF!</definedName>
    <definedName name="\AA">[1]業者別支払!#REF!</definedName>
    <definedName name="\AA1" localSheetId="0">#REF!</definedName>
    <definedName name="\AA1">[1]業者別支払!#REF!</definedName>
    <definedName name="\AA2" localSheetId="0">#REF!</definedName>
    <definedName name="\AA2">[1]業者別支払!#REF!</definedName>
    <definedName name="\AA3" localSheetId="0">#REF!</definedName>
    <definedName name="\AA3">[1]業者別支払!#REF!</definedName>
    <definedName name="\AA4" localSheetId="0">#REF!</definedName>
    <definedName name="\AA4">[1]業者別支払!#REF!</definedName>
    <definedName name="\AA5" localSheetId="0">#REF!</definedName>
    <definedName name="\AA5">[1]業者別支払!#REF!</definedName>
    <definedName name="\AA6" localSheetId="0">#REF!</definedName>
    <definedName name="\AA6">[1]業者別支払!#REF!</definedName>
    <definedName name="\AA7" localSheetId="0">#REF!</definedName>
    <definedName name="\AA7">[1]業者別支払!#REF!</definedName>
    <definedName name="\AA8" localSheetId="0">#REF!</definedName>
    <definedName name="\AA8">[1]業者別支払!#REF!</definedName>
    <definedName name="\AA9" localSheetId="0">#REF!</definedName>
    <definedName name="\AA9">[1]業者別支払!#REF!</definedName>
    <definedName name="\AAA" localSheetId="0">#REF!</definedName>
    <definedName name="\AAA">[1]業者別支払!#REF!</definedName>
    <definedName name="\b" localSheetId="0">#REF!</definedName>
    <definedName name="\b">[1]業者別支払!#REF!</definedName>
    <definedName name="\BBB" localSheetId="0">#REF!</definedName>
    <definedName name="\BBB">[1]業者別支払!#REF!</definedName>
    <definedName name="\c">#REF!</definedName>
    <definedName name="\d" localSheetId="0">#REF!</definedName>
    <definedName name="\d">[1]業者別支払!#REF!</definedName>
    <definedName name="\e">#REF!</definedName>
    <definedName name="\f" localSheetId="0">#REF!</definedName>
    <definedName name="\f">[1]業者別支払!#REF!</definedName>
    <definedName name="\G1" localSheetId="0">#REF!</definedName>
    <definedName name="\G1">[1]業者別支払!#REF!</definedName>
    <definedName name="\G10" localSheetId="0">#REF!</definedName>
    <definedName name="\G10">[1]業者別支払!#REF!</definedName>
    <definedName name="\G2" localSheetId="0">#REF!</definedName>
    <definedName name="\G2">[1]業者別支払!#REF!</definedName>
    <definedName name="\G20" localSheetId="0">#REF!</definedName>
    <definedName name="\G20">[1]業者別支払!#REF!</definedName>
    <definedName name="\G3" localSheetId="0">#REF!</definedName>
    <definedName name="\G3">[1]業者別支払!#REF!</definedName>
    <definedName name="\G30" localSheetId="0">#REF!</definedName>
    <definedName name="\G30">[1]業者別支払!#REF!</definedName>
    <definedName name="\G4" localSheetId="0">#REF!</definedName>
    <definedName name="\G4">[1]業者別支払!#REF!</definedName>
    <definedName name="\G40" localSheetId="0">#REF!</definedName>
    <definedName name="\G40">[1]業者別支払!#REF!</definedName>
    <definedName name="\G5" localSheetId="0">#REF!</definedName>
    <definedName name="\G5">[1]業者別支払!#REF!</definedName>
    <definedName name="\G50" localSheetId="0">#REF!</definedName>
    <definedName name="\G50">[1]業者別支払!#REF!</definedName>
    <definedName name="\G6" localSheetId="0">#REF!</definedName>
    <definedName name="\G6">[1]業者別支払!#REF!</definedName>
    <definedName name="\G60" localSheetId="0">#REF!</definedName>
    <definedName name="\G60">[1]業者別支払!#REF!</definedName>
    <definedName name="\h" localSheetId="0">#REF!</definedName>
    <definedName name="\h">[1]業者別支払!#REF!</definedName>
    <definedName name="\i" localSheetId="0">#REF!</definedName>
    <definedName name="\i">[1]業者別支払!#REF!</definedName>
    <definedName name="\j" localSheetId="0">#REF!</definedName>
    <definedName name="\j">[1]業者別支払!#REF!</definedName>
    <definedName name="\l" localSheetId="0">#REF!</definedName>
    <definedName name="\l">#REF!</definedName>
    <definedName name="\m">#REF!</definedName>
    <definedName name="\n" localSheetId="0">#REF!</definedName>
    <definedName name="\n">[1]業者別支払!#REF!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[1]業者別支払!#REF!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 localSheetId="0">#REF!</definedName>
    <definedName name="ee">#REF!</definedName>
    <definedName name="FG" localSheetId="0">#REF!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 localSheetId="0">#REF!</definedName>
    <definedName name="ＦＭ材料">'[2]基本データ－'!$B$200:$B$201</definedName>
    <definedName name="ＪＭＭマシン" localSheetId="0">#REF!</definedName>
    <definedName name="ＪＭＭマシン">#REF!</definedName>
    <definedName name="ｍ" localSheetId="0">#REF!</definedName>
    <definedName name="ｍ">'[2]初期データ '!$F$14:$F$20</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7">'指定請求書入力例(施工会社用）'!$A$1:$V$102</definedName>
    <definedName name="_xlnm.Print_Area" localSheetId="1">初期入力!$A$2:$L$38</definedName>
    <definedName name="_xlnm.Print_Area" localSheetId="2">請求データ入力!$A$2:$T$34</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 localSheetId="0">#REF!</definedName>
    <definedName name="印紙代">'[2]基本データ－'!$E$82:$E$89</definedName>
    <definedName name="引抜時間１">#REF!</definedName>
    <definedName name="引抜時間２">#REF!</definedName>
    <definedName name="営業担当" localSheetId="0">#REF!</definedName>
    <definedName name="営業担当">'[2]基本データ－'!$B$79:$B$83</definedName>
    <definedName name="下部定１">#REF!</definedName>
    <definedName name="下部定２">#REF!</definedName>
    <definedName name="下部定位置１">#REF!</definedName>
    <definedName name="荷姿" localSheetId="0">#REF!</definedName>
    <definedName name="荷姿">'[2]基本データ－'!$B$177:$B$179</definedName>
    <definedName name="拡張子">#REF!</definedName>
    <definedName name="貫入時間１">#REF!</definedName>
    <definedName name="貫入時間２">#REF!</definedName>
    <definedName name="協力業者" localSheetId="0">#REF!</definedName>
    <definedName name="協力業者">'[2]基本データ－'!$B$93:$B$104</definedName>
    <definedName name="形状" localSheetId="0">#REF!</definedName>
    <definedName name="形状">'[2]基本データ－'!$C$156:$F$156</definedName>
    <definedName name="月" localSheetId="0">#REF!</definedName>
    <definedName name="月">[3]原紙!$B$2</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 localSheetId="0">#REF!</definedName>
    <definedName name="工事責任者">'[2]基本データ－'!$B$73:$B$75</definedName>
    <definedName name="工事担当者" localSheetId="0">#REF!</definedName>
    <definedName name="工事担当者">'[2]基本データ－'!$B$51:$B$70</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 localSheetId="0">#REF!</definedName>
    <definedName name="工法名">'[2]基本データ－'!$B$17:$B$48</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 localSheetId="0">#REF!</definedName>
    <definedName name="混和剤">'[2]基本データ－'!$B$194:$B$199</definedName>
    <definedName name="材料" localSheetId="0">#REF!</definedName>
    <definedName name="材料">'[2]基本データ－'!$B$157:$B$173</definedName>
    <definedName name="材料２" localSheetId="0">#REF!</definedName>
    <definedName name="材料２">'[2]基本データ－'!$B$184:$B$201</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 localSheetId="0">#REF!</definedName>
    <definedName name="使用単位">'[2]初期データ '!$C$32:$C$38</definedName>
    <definedName name="使用単位２" localSheetId="0">#REF!</definedName>
    <definedName name="使用単位２">'[2]初期データ '!$D$32:$D$38</definedName>
    <definedName name="支店" localSheetId="0">#REF!</definedName>
    <definedName name="支店">'[2]基本データ－'!$B$5:$B$14</definedName>
    <definedName name="実行予算書" localSheetId="0">#REF!</definedName>
    <definedName name="実行予算書">#REF!</definedName>
    <definedName name="上部定１">#REF!</definedName>
    <definedName name="上部定2">#REF!</definedName>
    <definedName name="水セメント比" localSheetId="0">#REF!</definedName>
    <definedName name="水セメント比">'[2]基本データ－'!$B$149:$B$152</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 localSheetId="0">#REF!</definedName>
    <definedName name="設計担当">'[2]基本データ－'!$B$87:$B$89</definedName>
    <definedName name="単価入力">#REF!</definedName>
    <definedName name="単価表" localSheetId="0">#REF!</definedName>
    <definedName name="単価表">#REF!</definedName>
    <definedName name="注入機材" localSheetId="0">#REF!</definedName>
    <definedName name="注入機材">#REF!</definedName>
    <definedName name="注入材" localSheetId="0">#REF!</definedName>
    <definedName name="注入材">'[2]基本データ－'!$B$184:$B$193</definedName>
    <definedName name="泥上車" localSheetId="0">#REF!</definedName>
    <definedName name="泥上車">#REF!</definedName>
    <definedName name="土質" localSheetId="0">#REF!</definedName>
    <definedName name="土質">'[2]基本データ－'!$B$137:$B$144</definedName>
    <definedName name="灯光機" localSheetId="0">#REF!</definedName>
    <definedName name="灯光機">#REF!</definedName>
    <definedName name="特許料" localSheetId="0">#REF!</definedName>
    <definedName name="特許料">'[2]基本データ－'!$E$93:$E$108</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 localSheetId="0">#REF!</definedName>
    <definedName name="目的">'[2]基本データ－'!$B$124:$B$132</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 localSheetId="0">#REF!</definedName>
    <definedName name="用途">'[2]基本データ－'!$B$110:$B$119</definedName>
    <definedName name="流量計" localSheetId="0">#REF!</definedName>
    <definedName name="流量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 l="1"/>
  <c r="K28" i="2" s="1"/>
  <c r="N24" i="3" s="1"/>
  <c r="N91" i="3" s="1"/>
  <c r="K26" i="3"/>
  <c r="K93" i="3" s="1"/>
  <c r="K25" i="3"/>
  <c r="K88" i="3"/>
  <c r="M90" i="3"/>
  <c r="L90" i="3"/>
  <c r="E12" i="3"/>
  <c r="E79" i="3" s="1"/>
  <c r="E12" i="21"/>
  <c r="E45" i="21"/>
  <c r="F58" i="21"/>
  <c r="F92" i="21"/>
  <c r="D33" i="22"/>
  <c r="I32" i="22"/>
  <c r="D32" i="22"/>
  <c r="N31" i="22"/>
  <c r="I31" i="22"/>
  <c r="D31" i="22"/>
  <c r="N30" i="22"/>
  <c r="I30" i="22"/>
  <c r="D30" i="22"/>
  <c r="N29" i="22"/>
  <c r="I29" i="22"/>
  <c r="D29" i="22"/>
  <c r="N28" i="22"/>
  <c r="I28" i="22"/>
  <c r="D28" i="22"/>
  <c r="N27" i="22"/>
  <c r="I27" i="22"/>
  <c r="D27" i="22"/>
  <c r="N26" i="22"/>
  <c r="I26" i="22"/>
  <c r="D26" i="22"/>
  <c r="N25" i="22"/>
  <c r="I25" i="22"/>
  <c r="D25" i="22"/>
  <c r="N24" i="22"/>
  <c r="I24" i="22"/>
  <c r="D24" i="22"/>
  <c r="N23" i="22"/>
  <c r="I23" i="22"/>
  <c r="D23" i="22"/>
  <c r="N22" i="22"/>
  <c r="I22" i="22"/>
  <c r="D22" i="22"/>
  <c r="N21" i="22"/>
  <c r="I21" i="22"/>
  <c r="D21" i="22"/>
  <c r="N20" i="22"/>
  <c r="I20" i="22"/>
  <c r="D20" i="22"/>
  <c r="N19" i="22"/>
  <c r="I19" i="22"/>
  <c r="D19" i="22"/>
  <c r="N18" i="22"/>
  <c r="I18" i="22"/>
  <c r="D18" i="22"/>
  <c r="N17" i="22"/>
  <c r="I17" i="22"/>
  <c r="D17" i="22"/>
  <c r="N16" i="22"/>
  <c r="I16" i="22"/>
  <c r="D16" i="22"/>
  <c r="N15" i="22"/>
  <c r="I15" i="22"/>
  <c r="D15" i="22"/>
  <c r="N14" i="22"/>
  <c r="I14" i="22"/>
  <c r="D14" i="22"/>
  <c r="N13" i="22"/>
  <c r="I13" i="22"/>
  <c r="D13" i="22"/>
  <c r="N12" i="22"/>
  <c r="I12" i="22"/>
  <c r="D12" i="22"/>
  <c r="E12" i="22"/>
  <c r="E13" i="22"/>
  <c r="E14" i="22" s="1"/>
  <c r="E15" i="22" s="1"/>
  <c r="E16" i="22" s="1"/>
  <c r="E17" i="22" s="1"/>
  <c r="E18" i="22" s="1"/>
  <c r="E19" i="22" s="1"/>
  <c r="E20" i="22" s="1"/>
  <c r="E21" i="22" s="1"/>
  <c r="E22" i="22" s="1"/>
  <c r="E23" i="22" s="1"/>
  <c r="E24" i="22" s="1"/>
  <c r="E25" i="22" s="1"/>
  <c r="E26" i="22" s="1"/>
  <c r="E27" i="22" s="1"/>
  <c r="E28" i="22" s="1"/>
  <c r="E29" i="22" s="1"/>
  <c r="E30" i="22" s="1"/>
  <c r="E31" i="22" s="1"/>
  <c r="E32" i="22" s="1"/>
  <c r="E33" i="22" s="1"/>
  <c r="J12" i="22" s="1"/>
  <c r="J13" i="22" s="1"/>
  <c r="J14" i="22" s="1"/>
  <c r="J15" i="22" s="1"/>
  <c r="J16" i="22" s="1"/>
  <c r="J17" i="22" s="1"/>
  <c r="J18" i="22" s="1"/>
  <c r="J19" i="22" s="1"/>
  <c r="J20" i="22" s="1"/>
  <c r="J21" i="22" s="1"/>
  <c r="J22" i="22" s="1"/>
  <c r="J23" i="22" s="1"/>
  <c r="J24" i="22" s="1"/>
  <c r="J25" i="22" s="1"/>
  <c r="J26" i="22" s="1"/>
  <c r="J27" i="22" s="1"/>
  <c r="J28" i="22" s="1"/>
  <c r="J29" i="22" s="1"/>
  <c r="J30" i="22" s="1"/>
  <c r="J31" i="22" s="1"/>
  <c r="O12" i="22" s="1"/>
  <c r="O13" i="22" s="1"/>
  <c r="O14" i="22" s="1"/>
  <c r="O15" i="22" s="1"/>
  <c r="O16" i="22" s="1"/>
  <c r="O17" i="22" s="1"/>
  <c r="O18" i="22" s="1"/>
  <c r="O19" i="22" s="1"/>
  <c r="O20" i="22" s="1"/>
  <c r="O21" i="22" s="1"/>
  <c r="O22" i="22" s="1"/>
  <c r="O23" i="22" s="1"/>
  <c r="O24" i="22" s="1"/>
  <c r="O25" i="22" s="1"/>
  <c r="O26" i="22" s="1"/>
  <c r="O27" i="22" s="1"/>
  <c r="O28" i="22" s="1"/>
  <c r="O29" i="22" s="1"/>
  <c r="O30" i="22" s="1"/>
  <c r="O31" i="22" s="1"/>
  <c r="N32" i="22" s="1"/>
  <c r="B93" i="3"/>
  <c r="D93" i="3"/>
  <c r="D92" i="21"/>
  <c r="F9" i="3"/>
  <c r="F76" i="3" s="1"/>
  <c r="C9" i="3"/>
  <c r="C76" i="3" s="1"/>
  <c r="S3" i="3"/>
  <c r="S37" i="3" s="1"/>
  <c r="S70" i="3"/>
  <c r="L2" i="3"/>
  <c r="L36" i="3" s="1"/>
  <c r="K2" i="3"/>
  <c r="K69" i="3" s="1"/>
  <c r="B92" i="21"/>
  <c r="B39" i="21"/>
  <c r="R30" i="2"/>
  <c r="K25" i="2"/>
  <c r="N21" i="3" s="1"/>
  <c r="N54" i="3" s="1"/>
  <c r="U99" i="3"/>
  <c r="U98" i="3"/>
  <c r="U97" i="3"/>
  <c r="U96" i="3"/>
  <c r="S99" i="3"/>
  <c r="S98" i="3"/>
  <c r="S97" i="3"/>
  <c r="S96" i="3"/>
  <c r="Q99" i="3"/>
  <c r="Q98" i="3"/>
  <c r="Q97" i="3"/>
  <c r="Q96" i="3"/>
  <c r="N99" i="3"/>
  <c r="N98" i="3"/>
  <c r="N97" i="3"/>
  <c r="N96" i="3"/>
  <c r="K99" i="3"/>
  <c r="K98" i="3"/>
  <c r="K97" i="3"/>
  <c r="K96" i="3"/>
  <c r="I99" i="3"/>
  <c r="I98" i="3"/>
  <c r="I97" i="3"/>
  <c r="I96" i="3"/>
  <c r="F100" i="3"/>
  <c r="F99" i="3"/>
  <c r="F98" i="3"/>
  <c r="F97" i="3"/>
  <c r="F96" i="3"/>
  <c r="D100" i="3"/>
  <c r="D99" i="3"/>
  <c r="D98" i="3"/>
  <c r="D97" i="3"/>
  <c r="D96" i="3"/>
  <c r="B100" i="3"/>
  <c r="B99" i="3"/>
  <c r="B98" i="3"/>
  <c r="B97" i="3"/>
  <c r="B96" i="3"/>
  <c r="M22" i="3"/>
  <c r="M55" i="3" s="1"/>
  <c r="M21" i="3"/>
  <c r="M88" i="3" s="1"/>
  <c r="L21" i="3"/>
  <c r="L88" i="3" s="1"/>
  <c r="N23" i="2"/>
  <c r="R16" i="3" s="1"/>
  <c r="R50" i="3" s="1"/>
  <c r="R83" i="3" s="1"/>
  <c r="L17" i="3"/>
  <c r="L51" i="3" s="1"/>
  <c r="U26" i="3"/>
  <c r="U59" i="3" s="1"/>
  <c r="U93" i="3" s="1"/>
  <c r="M85" i="3"/>
  <c r="L85" i="3"/>
  <c r="M84" i="3"/>
  <c r="L22" i="3"/>
  <c r="L89" i="3" s="1"/>
  <c r="S51" i="3"/>
  <c r="R52" i="3"/>
  <c r="S52" i="3"/>
  <c r="B6" i="3"/>
  <c r="B40" i="3" s="1"/>
  <c r="B7" i="3"/>
  <c r="B41" i="3"/>
  <c r="B73" i="3" s="1"/>
  <c r="B8" i="3"/>
  <c r="B42" i="3" s="1"/>
  <c r="B75" i="3" s="1"/>
  <c r="B74" i="3"/>
  <c r="T2" i="3"/>
  <c r="T69" i="3" s="1"/>
  <c r="R2" i="3"/>
  <c r="R36" i="3" s="1"/>
  <c r="I28" i="2"/>
  <c r="M24" i="3" s="1"/>
  <c r="D12" i="16"/>
  <c r="E12" i="16"/>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O12" i="16" s="1"/>
  <c r="O13" i="16" s="1"/>
  <c r="O14" i="16" s="1"/>
  <c r="O15" i="16" s="1"/>
  <c r="O16" i="16" s="1"/>
  <c r="O17" i="16" s="1"/>
  <c r="O18" i="16" s="1"/>
  <c r="O19" i="16" s="1"/>
  <c r="O20" i="16" s="1"/>
  <c r="O21" i="16" s="1"/>
  <c r="O22" i="16" s="1"/>
  <c r="O23" i="16" s="1"/>
  <c r="O24" i="16" s="1"/>
  <c r="O25" i="16" s="1"/>
  <c r="O26" i="16" s="1"/>
  <c r="O27" i="16" s="1"/>
  <c r="O28" i="16" s="1"/>
  <c r="O29" i="16" s="1"/>
  <c r="O30" i="16" s="1"/>
  <c r="O31" i="16" s="1"/>
  <c r="N32" i="16" s="1"/>
  <c r="I12" i="16"/>
  <c r="N12" i="16"/>
  <c r="D13" i="16"/>
  <c r="I13" i="16"/>
  <c r="N13" i="16"/>
  <c r="D14" i="16"/>
  <c r="I14" i="16"/>
  <c r="N14" i="16"/>
  <c r="D15" i="16"/>
  <c r="I15" i="16"/>
  <c r="N15" i="16"/>
  <c r="D16" i="16"/>
  <c r="I16" i="16"/>
  <c r="N16" i="16"/>
  <c r="D17" i="16"/>
  <c r="I17" i="16"/>
  <c r="N17" i="16"/>
  <c r="D18" i="16"/>
  <c r="I18" i="16"/>
  <c r="N18" i="16"/>
  <c r="D19" i="16"/>
  <c r="I19" i="16"/>
  <c r="N19" i="16"/>
  <c r="D20" i="16"/>
  <c r="I20" i="16"/>
  <c r="N20" i="16"/>
  <c r="D21" i="16"/>
  <c r="I21" i="16"/>
  <c r="N21" i="16"/>
  <c r="D22" i="16"/>
  <c r="I22" i="16"/>
  <c r="N22" i="16"/>
  <c r="D23" i="16"/>
  <c r="I23" i="16"/>
  <c r="N23" i="16"/>
  <c r="D24" i="16"/>
  <c r="I24" i="16"/>
  <c r="N24" i="16"/>
  <c r="D25" i="16"/>
  <c r="I25" i="16"/>
  <c r="N25" i="16"/>
  <c r="D26" i="16"/>
  <c r="I26" i="16"/>
  <c r="N26" i="16"/>
  <c r="D27" i="16"/>
  <c r="I27" i="16"/>
  <c r="N27" i="16"/>
  <c r="D28" i="16"/>
  <c r="I28" i="16"/>
  <c r="N28" i="16"/>
  <c r="D29" i="16"/>
  <c r="I29" i="16"/>
  <c r="N29" i="16"/>
  <c r="D30" i="16"/>
  <c r="I30" i="16"/>
  <c r="N30" i="16"/>
  <c r="D31" i="16"/>
  <c r="I31" i="16"/>
  <c r="N31" i="16"/>
  <c r="D32" i="16"/>
  <c r="I32" i="16"/>
  <c r="D33" i="16"/>
  <c r="Q5" i="3"/>
  <c r="S5" i="3"/>
  <c r="Q6" i="3"/>
  <c r="Q7" i="3"/>
  <c r="Q8" i="3"/>
  <c r="Q9" i="3"/>
  <c r="Q10" i="3"/>
  <c r="Q11" i="3"/>
  <c r="T11" i="3"/>
  <c r="Q12" i="3"/>
  <c r="T12" i="3"/>
  <c r="Q13" i="3"/>
  <c r="Q14" i="3"/>
  <c r="T14" i="3"/>
  <c r="S17" i="3"/>
  <c r="R18" i="3"/>
  <c r="S18" i="3"/>
  <c r="K21" i="3"/>
  <c r="U21" i="3"/>
  <c r="U54" i="3" s="1"/>
  <c r="U88" i="3" s="1"/>
  <c r="K22" i="3"/>
  <c r="K55" i="3" s="1"/>
  <c r="U22" i="3"/>
  <c r="U55" i="3" s="1"/>
  <c r="U89" i="3" s="1"/>
  <c r="U23" i="3"/>
  <c r="U56" i="3" s="1"/>
  <c r="U90" i="3" s="1"/>
  <c r="U24" i="3"/>
  <c r="U57" i="3" s="1"/>
  <c r="U91" i="3" s="1"/>
  <c r="U25" i="3"/>
  <c r="U58" i="3" s="1"/>
  <c r="U92" i="3" s="1"/>
  <c r="U27" i="3"/>
  <c r="U60" i="3" s="1"/>
  <c r="U94" i="3" s="1"/>
  <c r="Q39" i="3"/>
  <c r="S39" i="3"/>
  <c r="Q40" i="3"/>
  <c r="Q41" i="3"/>
  <c r="Q42" i="3"/>
  <c r="Q43" i="3"/>
  <c r="Q44" i="3"/>
  <c r="Q45" i="3"/>
  <c r="T45" i="3"/>
  <c r="Q46" i="3"/>
  <c r="T46" i="3"/>
  <c r="Q47" i="3"/>
  <c r="Q48" i="3"/>
  <c r="T48" i="3"/>
  <c r="F59" i="3"/>
  <c r="F93" i="3"/>
  <c r="Q72" i="3"/>
  <c r="S72" i="3"/>
  <c r="Q73" i="3"/>
  <c r="Q74" i="3"/>
  <c r="Q75" i="3"/>
  <c r="Q76" i="3"/>
  <c r="Q77" i="3"/>
  <c r="Q78" i="3"/>
  <c r="T78" i="3"/>
  <c r="Q79" i="3"/>
  <c r="T79" i="3"/>
  <c r="Q80" i="3"/>
  <c r="Q81" i="3"/>
  <c r="T81" i="3"/>
  <c r="K26" i="2"/>
  <c r="N22" i="3" s="1"/>
  <c r="N89" i="3" s="1"/>
  <c r="N26" i="2"/>
  <c r="P26" i="2" s="1"/>
  <c r="S22" i="3" s="1"/>
  <c r="S55" i="3" s="1"/>
  <c r="S89" i="3" s="1"/>
  <c r="D27" i="2"/>
  <c r="K23" i="3"/>
  <c r="K90" i="3" s="1"/>
  <c r="G28" i="2"/>
  <c r="L24" i="3" s="1"/>
  <c r="L57" i="3" s="1"/>
  <c r="G29" i="2"/>
  <c r="L25" i="3" s="1"/>
  <c r="L58" i="3" s="1"/>
  <c r="I29" i="2"/>
  <c r="M25" i="3" s="1"/>
  <c r="M92" i="3" s="1"/>
  <c r="K29" i="2"/>
  <c r="N29" i="2" s="1"/>
  <c r="Q25" i="3" s="1"/>
  <c r="Q92" i="3" s="1"/>
  <c r="G30" i="2"/>
  <c r="L26" i="3" s="1"/>
  <c r="L93" i="3" s="1"/>
  <c r="I30" i="2"/>
  <c r="M26" i="3" s="1"/>
  <c r="K30" i="2"/>
  <c r="N26" i="3" s="1"/>
  <c r="G31" i="2"/>
  <c r="L27" i="3" s="1"/>
  <c r="L94" i="3" s="1"/>
  <c r="I31" i="2"/>
  <c r="M27" i="3" s="1"/>
  <c r="R69" i="3"/>
  <c r="C43" i="3"/>
  <c r="K36" i="3"/>
  <c r="L69" i="3"/>
  <c r="E46" i="3"/>
  <c r="E78" i="21"/>
  <c r="Q22" i="3" l="1"/>
  <c r="Q55" i="3" s="1"/>
  <c r="K24" i="3"/>
  <c r="K91" i="3" s="1"/>
  <c r="D31" i="2"/>
  <c r="K27" i="3" s="1"/>
  <c r="K94" i="3" s="1"/>
  <c r="N25" i="2"/>
  <c r="Q21" i="3" s="1"/>
  <c r="Q88" i="3" s="1"/>
  <c r="K92" i="3"/>
  <c r="N28" i="2"/>
  <c r="Q24" i="3" s="1"/>
  <c r="Q91" i="3" s="1"/>
  <c r="P30" i="2"/>
  <c r="S26" i="3" s="1"/>
  <c r="N30" i="2"/>
  <c r="Q26" i="3" s="1"/>
  <c r="R17" i="3" s="1"/>
  <c r="K59" i="3"/>
  <c r="P29" i="2"/>
  <c r="S25" i="3" s="1"/>
  <c r="S58" i="3" s="1"/>
  <c r="S92" i="3" s="1"/>
  <c r="N25" i="3"/>
  <c r="K57" i="3"/>
  <c r="N93" i="3"/>
  <c r="N17" i="3"/>
  <c r="N84" i="3" s="1"/>
  <c r="N59" i="3"/>
  <c r="K27" i="2"/>
  <c r="K58" i="3"/>
  <c r="K89" i="3"/>
  <c r="L54" i="3"/>
  <c r="M54" i="3"/>
  <c r="M57" i="3"/>
  <c r="M91" i="3"/>
  <c r="M93" i="3"/>
  <c r="M59" i="3"/>
  <c r="M94" i="3"/>
  <c r="M60" i="3"/>
  <c r="K56" i="3"/>
  <c r="T36" i="3"/>
  <c r="L60" i="3"/>
  <c r="M58" i="3"/>
  <c r="K54" i="3"/>
  <c r="L91" i="3"/>
  <c r="L59" i="3"/>
  <c r="N55" i="3"/>
  <c r="L92" i="3"/>
  <c r="L84" i="3"/>
  <c r="F43" i="3"/>
  <c r="N88" i="3"/>
  <c r="Q58" i="3"/>
  <c r="L55" i="3"/>
  <c r="M89" i="3"/>
  <c r="N57" i="3"/>
  <c r="N51" i="3" l="1"/>
  <c r="Q89" i="3"/>
  <c r="K60" i="3"/>
  <c r="P25" i="2"/>
  <c r="S21" i="3" s="1"/>
  <c r="Q54" i="3"/>
  <c r="N23" i="3"/>
  <c r="N27" i="2"/>
  <c r="K31" i="2"/>
  <c r="N27" i="3" s="1"/>
  <c r="N60" i="3" s="1"/>
  <c r="R84" i="3"/>
  <c r="R51" i="3"/>
  <c r="Q59" i="3"/>
  <c r="Q93" i="3"/>
  <c r="Q57" i="3"/>
  <c r="P28" i="2"/>
  <c r="S24" i="3" s="1"/>
  <c r="S57" i="3" s="1"/>
  <c r="S91" i="3" s="1"/>
  <c r="S59" i="3"/>
  <c r="S93" i="3" s="1"/>
  <c r="T51" i="3"/>
  <c r="T17" i="3"/>
  <c r="T84" i="3" s="1"/>
  <c r="N92" i="3"/>
  <c r="N58" i="3"/>
  <c r="S54" i="3" l="1"/>
  <c r="S88" i="3"/>
  <c r="N31" i="2"/>
  <c r="Q27" i="3" s="1"/>
  <c r="Q23" i="3"/>
  <c r="P27" i="2"/>
  <c r="N90" i="3"/>
  <c r="N56" i="3"/>
  <c r="N94" i="3"/>
  <c r="Q90" i="3" l="1"/>
  <c r="Q56" i="3"/>
  <c r="S23" i="3"/>
  <c r="S56" i="3" s="1"/>
  <c r="S90" i="3" s="1"/>
  <c r="P31" i="2"/>
  <c r="S27" i="3" s="1"/>
  <c r="S60" i="3" s="1"/>
  <c r="S94" i="3" s="1"/>
  <c r="Q60" i="3"/>
  <c r="Q9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200-000001000000}">
      <text>
        <r>
          <rPr>
            <b/>
            <sz val="9"/>
            <color indexed="81"/>
            <rFont val="MS P ゴシック"/>
            <family val="3"/>
            <charset val="128"/>
          </rPr>
          <t>請求NO（入力は任意）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600-000001000000}">
      <text>
        <r>
          <rPr>
            <b/>
            <sz val="9"/>
            <color indexed="81"/>
            <rFont val="MS P ゴシック"/>
            <family val="3"/>
            <charset val="128"/>
          </rPr>
          <t>請求書NO（入力は任意）
必要に応じて御社の請求管理用にご使用下さい。</t>
        </r>
      </text>
    </comment>
  </commentList>
</comments>
</file>

<file path=xl/sharedStrings.xml><?xml version="1.0" encoding="utf-8"?>
<sst xmlns="http://schemas.openxmlformats.org/spreadsheetml/2006/main" count="1194" uniqueCount="454">
  <si>
    <t>年</t>
    <rPh sb="0" eb="1">
      <t>ネン</t>
    </rPh>
    <phoneticPr fontId="3"/>
  </si>
  <si>
    <t>月</t>
    <rPh sb="0" eb="1">
      <t>ツキ</t>
    </rPh>
    <phoneticPr fontId="3"/>
  </si>
  <si>
    <t>請求年月日</t>
    <rPh sb="0" eb="2">
      <t>セイキュウ</t>
    </rPh>
    <rPh sb="2" eb="3">
      <t>ネン</t>
    </rPh>
    <rPh sb="3" eb="5">
      <t>ツキヒ</t>
    </rPh>
    <phoneticPr fontId="3"/>
  </si>
  <si>
    <t>日</t>
    <rPh sb="0" eb="1">
      <t>ヒ</t>
    </rPh>
    <phoneticPr fontId="3"/>
  </si>
  <si>
    <t>郵便番号</t>
    <rPh sb="0" eb="2">
      <t>ユウビン</t>
    </rPh>
    <rPh sb="2" eb="4">
      <t>バンゴウ</t>
    </rPh>
    <phoneticPr fontId="3"/>
  </si>
  <si>
    <t>住所</t>
    <rPh sb="0" eb="2">
      <t>ジュウショ</t>
    </rPh>
    <phoneticPr fontId="3"/>
  </si>
  <si>
    <t>名称</t>
    <rPh sb="0" eb="2">
      <t>メイショウ</t>
    </rPh>
    <phoneticPr fontId="3"/>
  </si>
  <si>
    <t>電話番号</t>
    <rPh sb="0" eb="2">
      <t>デンワ</t>
    </rPh>
    <rPh sb="2" eb="4">
      <t>バンゴウ</t>
    </rPh>
    <phoneticPr fontId="3"/>
  </si>
  <si>
    <t>振込銀行データ</t>
    <rPh sb="0" eb="1">
      <t>フ</t>
    </rPh>
    <rPh sb="1" eb="2">
      <t>コ</t>
    </rPh>
    <rPh sb="2" eb="4">
      <t>ギンコウ</t>
    </rPh>
    <phoneticPr fontId="3"/>
  </si>
  <si>
    <t>銀行名</t>
    <rPh sb="0" eb="2">
      <t>ギンコウ</t>
    </rPh>
    <rPh sb="2" eb="3">
      <t>ナ</t>
    </rPh>
    <phoneticPr fontId="3"/>
  </si>
  <si>
    <t>支店</t>
    <rPh sb="0" eb="2">
      <t>シテン</t>
    </rPh>
    <phoneticPr fontId="3"/>
  </si>
  <si>
    <t>口座名義</t>
    <rPh sb="0" eb="2">
      <t>コウザ</t>
    </rPh>
    <rPh sb="2" eb="4">
      <t>メイギ</t>
    </rPh>
    <phoneticPr fontId="3"/>
  </si>
  <si>
    <t>口座種類</t>
    <rPh sb="0" eb="2">
      <t>コウザ</t>
    </rPh>
    <rPh sb="2" eb="4">
      <t>シュルイ</t>
    </rPh>
    <phoneticPr fontId="3"/>
  </si>
  <si>
    <t>口座番号</t>
    <rPh sb="0" eb="2">
      <t>コウザ</t>
    </rPh>
    <rPh sb="2" eb="4">
      <t>バンゴウ</t>
    </rPh>
    <phoneticPr fontId="3"/>
  </si>
  <si>
    <t>取引先コード</t>
    <rPh sb="0" eb="2">
      <t>トリヒキ</t>
    </rPh>
    <rPh sb="2" eb="3">
      <t>サキ</t>
    </rPh>
    <phoneticPr fontId="3"/>
  </si>
  <si>
    <t>数量</t>
    <rPh sb="0" eb="2">
      <t>スウリョウ</t>
    </rPh>
    <phoneticPr fontId="3"/>
  </si>
  <si>
    <t>単価</t>
    <rPh sb="0" eb="2">
      <t>タンカ</t>
    </rPh>
    <phoneticPr fontId="3"/>
  </si>
  <si>
    <t>消費税税率</t>
    <rPh sb="0" eb="3">
      <t>ショウヒゼイ</t>
    </rPh>
    <rPh sb="3" eb="5">
      <t>ゼイリツ</t>
    </rPh>
    <phoneticPr fontId="3"/>
  </si>
  <si>
    <t>％</t>
    <phoneticPr fontId="3"/>
  </si>
  <si>
    <t>①（貴社控）</t>
    <rPh sb="2" eb="4">
      <t>キシャ</t>
    </rPh>
    <rPh sb="4" eb="5">
      <t>ヒカ</t>
    </rPh>
    <phoneticPr fontId="3"/>
  </si>
  <si>
    <t>小野田ケミコ株式会社</t>
  </si>
  <si>
    <t>御中</t>
    <rPh sb="0" eb="2">
      <t>オンチュウ</t>
    </rPh>
    <phoneticPr fontId="3"/>
  </si>
  <si>
    <t>～</t>
    <phoneticPr fontId="3"/>
  </si>
  <si>
    <t>自　</t>
    <phoneticPr fontId="3"/>
  </si>
  <si>
    <t>〒</t>
    <phoneticPr fontId="3"/>
  </si>
  <si>
    <t>－</t>
    <phoneticPr fontId="3"/>
  </si>
  <si>
    <t>フリガナ</t>
    <phoneticPr fontId="3"/>
  </si>
  <si>
    <t>ＴＥＬ</t>
    <phoneticPr fontId="3" type="Hiragana" alignment="distributed"/>
  </si>
  <si>
    <t>振込銀行</t>
    <rPh sb="0" eb="1">
      <t>ふ</t>
    </rPh>
    <rPh sb="1" eb="2">
      <t>こ</t>
    </rPh>
    <rPh sb="2" eb="4">
      <t>ぎんこう</t>
    </rPh>
    <phoneticPr fontId="3" type="Hiragana" alignment="distributed"/>
  </si>
  <si>
    <t>銀行</t>
    <rPh sb="0" eb="2">
      <t>ぎんこう</t>
    </rPh>
    <phoneticPr fontId="3" type="Hiragana" alignment="distributed"/>
  </si>
  <si>
    <t>支店</t>
    <rPh sb="0" eb="2">
      <t>してん</t>
    </rPh>
    <phoneticPr fontId="3" type="Hiragana" alignment="distributed"/>
  </si>
  <si>
    <t>口座名義</t>
    <rPh sb="0" eb="2">
      <t>こうざ</t>
    </rPh>
    <rPh sb="2" eb="4">
      <t>めいぎ</t>
    </rPh>
    <phoneticPr fontId="3" type="Hiragana" alignment="distributed"/>
  </si>
  <si>
    <t>（口座番号</t>
    <rPh sb="1" eb="3">
      <t>こうざ</t>
    </rPh>
    <rPh sb="3" eb="5">
      <t>ばんごう</t>
    </rPh>
    <phoneticPr fontId="3" type="Hiragana" alignment="distributed"/>
  </si>
  <si>
    <t>下記の通りご請求いたします。</t>
    <rPh sb="0" eb="2">
      <t>かき</t>
    </rPh>
    <rPh sb="3" eb="4">
      <t>とお</t>
    </rPh>
    <rPh sb="6" eb="8">
      <t>せいきゅう</t>
    </rPh>
    <phoneticPr fontId="3" type="Hiragana" alignment="distributed"/>
  </si>
  <si>
    <t>取引先コード</t>
    <rPh sb="0" eb="3">
      <t>とりひきさき</t>
    </rPh>
    <phoneticPr fontId="3" type="Hiragana" alignment="distributed"/>
  </si>
  <si>
    <t>～　至</t>
    <rPh sb="2" eb="3">
      <t>イタ</t>
    </rPh>
    <phoneticPr fontId="3"/>
  </si>
  <si>
    <t>月分 ）</t>
    <rPh sb="0" eb="1">
      <t>ツキ</t>
    </rPh>
    <rPh sb="1" eb="2">
      <t>ブン</t>
    </rPh>
    <phoneticPr fontId="3"/>
  </si>
  <si>
    <t>121-03</t>
  </si>
  <si>
    <t>131-11</t>
  </si>
  <si>
    <t>142-01</t>
  </si>
  <si>
    <t>143-02</t>
  </si>
  <si>
    <t>材料費</t>
    <rPh sb="0" eb="3">
      <t>ザイリョウヒ</t>
    </rPh>
    <phoneticPr fontId="19"/>
  </si>
  <si>
    <t>現場データ入力</t>
    <rPh sb="0" eb="2">
      <t>ゲンバ</t>
    </rPh>
    <rPh sb="5" eb="7">
      <t>ニュウリョク</t>
    </rPh>
    <phoneticPr fontId="3"/>
  </si>
  <si>
    <t>②（経理部提出用）</t>
    <rPh sb="2" eb="5">
      <t>ケイリブ</t>
    </rPh>
    <rPh sb="5" eb="7">
      <t>テイシュツ</t>
    </rPh>
    <rPh sb="7" eb="8">
      <t>ヨウ</t>
    </rPh>
    <phoneticPr fontId="3"/>
  </si>
  <si>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3"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</si>
  <si>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3"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</si>
  <si>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3" type="Hiragana" alignment="distributed"/>
  </si>
  <si>
    <t>社内機械損料</t>
    <rPh sb="0" eb="2">
      <t>シャナイ</t>
    </rPh>
    <rPh sb="2" eb="4">
      <t>キカイ</t>
    </rPh>
    <rPh sb="4" eb="6">
      <t>ソンリョウ</t>
    </rPh>
    <phoneticPr fontId="19"/>
  </si>
  <si>
    <t>自社保有機械の損料</t>
    <rPh sb="0" eb="2">
      <t>ジシャ</t>
    </rPh>
    <rPh sb="2" eb="4">
      <t>ホユウ</t>
    </rPh>
    <rPh sb="4" eb="6">
      <t>キカイ</t>
    </rPh>
    <rPh sb="7" eb="9">
      <t>ソンリョウ</t>
    </rPh>
    <phoneticPr fontId="19"/>
  </si>
  <si>
    <t>機械設備経費</t>
    <rPh sb="0" eb="2">
      <t>キカイ</t>
    </rPh>
    <rPh sb="2" eb="4">
      <t>セツビ</t>
    </rPh>
    <rPh sb="4" eb="6">
      <t>ケイヒ</t>
    </rPh>
    <phoneticPr fontId="19"/>
  </si>
  <si>
    <t>修繕費</t>
    <rPh sb="0" eb="3">
      <t>シュウゼンヒ</t>
    </rPh>
    <phoneticPr fontId="19"/>
  </si>
  <si>
    <t>自社機械に限る</t>
    <rPh sb="0" eb="2">
      <t>ジシャ</t>
    </rPh>
    <rPh sb="2" eb="4">
      <t>キカイ</t>
    </rPh>
    <rPh sb="5" eb="6">
      <t>カギ</t>
    </rPh>
    <phoneticPr fontId="19"/>
  </si>
  <si>
    <t>整備費</t>
    <rPh sb="0" eb="3">
      <t>セイビヒ</t>
    </rPh>
    <phoneticPr fontId="19"/>
  </si>
  <si>
    <t>単位</t>
    <rPh sb="0" eb="2">
      <t>たんい</t>
    </rPh>
    <phoneticPr fontId="3" type="Hiragana" alignment="distributed"/>
  </si>
  <si>
    <t>合計</t>
    <rPh sb="0" eb="2">
      <t>ごうけい</t>
    </rPh>
    <phoneticPr fontId="3" type="Hiragana" alignment="distributed"/>
  </si>
  <si>
    <t>前月迄請求金額</t>
    <rPh sb="0" eb="2">
      <t>ぜんげつ</t>
    </rPh>
    <rPh sb="2" eb="3">
      <t>まで</t>
    </rPh>
    <rPh sb="3" eb="5">
      <t>せいきゅう</t>
    </rPh>
    <rPh sb="5" eb="7">
      <t>きんがく</t>
    </rPh>
    <phoneticPr fontId="3" type="Hiragana" alignment="distributed"/>
  </si>
  <si>
    <t>請求残額</t>
    <rPh sb="0" eb="2">
      <t>せいきゅう</t>
    </rPh>
    <rPh sb="2" eb="4">
      <t>ざんがく</t>
    </rPh>
    <phoneticPr fontId="3" type="Hiragana" alignment="distributed"/>
  </si>
  <si>
    <t>Ａ</t>
    <phoneticPr fontId="3" type="Hiragana" alignment="distributed"/>
  </si>
  <si>
    <t>Ｂ</t>
    <phoneticPr fontId="3" type="Hiragana" alignment="distributed"/>
  </si>
  <si>
    <t>Ｃ</t>
    <phoneticPr fontId="3" type="Hiragana" alignment="distributed"/>
  </si>
  <si>
    <t>Ｄ</t>
    <phoneticPr fontId="3" type="Hiragana" alignment="distributed"/>
  </si>
  <si>
    <t>当月請求額</t>
    <rPh sb="0" eb="2">
      <t>とうげつ</t>
    </rPh>
    <rPh sb="2" eb="4">
      <t>せいきゅう</t>
    </rPh>
    <rPh sb="4" eb="5">
      <t>がく</t>
    </rPh>
    <phoneticPr fontId="3" type="Hiragana" alignment="distributed"/>
  </si>
  <si>
    <t>金額</t>
    <rPh sb="0" eb="2">
      <t>キンガク</t>
    </rPh>
    <phoneticPr fontId="3"/>
  </si>
  <si>
    <t>消費税</t>
    <rPh sb="0" eb="3">
      <t>ショウヒゼイ</t>
    </rPh>
    <phoneticPr fontId="3"/>
  </si>
  <si>
    <t>内容</t>
    <rPh sb="0" eb="2">
      <t>ないよう</t>
    </rPh>
    <phoneticPr fontId="3" type="Hiragana" alignment="distributed"/>
  </si>
  <si>
    <t>相殺内訳（勘定コード貸方）</t>
    <rPh sb="0" eb="2">
      <t>そうさい</t>
    </rPh>
    <rPh sb="2" eb="4">
      <t>うちわけ</t>
    </rPh>
    <rPh sb="5" eb="7">
      <t>かんじょう</t>
    </rPh>
    <rPh sb="10" eb="11">
      <t>か</t>
    </rPh>
    <rPh sb="11" eb="12">
      <t>かた</t>
    </rPh>
    <phoneticPr fontId="3" type="Hiragana" alignment="distributed"/>
  </si>
  <si>
    <t>工事出来高請求書 （</t>
    <rPh sb="0" eb="2">
      <t>コウジ</t>
    </rPh>
    <rPh sb="2" eb="5">
      <t>デキダカ</t>
    </rPh>
    <rPh sb="5" eb="6">
      <t>ショウ</t>
    </rPh>
    <rPh sb="6" eb="7">
      <t>モトム</t>
    </rPh>
    <rPh sb="7" eb="8">
      <t>ショ</t>
    </rPh>
    <phoneticPr fontId="3"/>
  </si>
  <si>
    <r>
      <t>総出来高金額　　</t>
    </r>
    <r>
      <rPr>
        <sz val="8"/>
        <rFont val="ＭＳ ゴシック"/>
        <family val="3"/>
        <charset val="128"/>
      </rPr>
      <t>Ａ＝Ｂ＋Ｃ</t>
    </r>
    <rPh sb="0" eb="1">
      <t>そう</t>
    </rPh>
    <rPh sb="1" eb="4">
      <t>できだか</t>
    </rPh>
    <rPh sb="4" eb="6">
      <t>きんがく</t>
    </rPh>
    <phoneticPr fontId="3" type="Hiragana" alignment="distributed"/>
  </si>
  <si>
    <t>支払相手先</t>
    <rPh sb="0" eb="2">
      <t>しはらい</t>
    </rPh>
    <rPh sb="2" eb="5">
      <t>あいてさき</t>
    </rPh>
    <phoneticPr fontId="3" type="Hiragana" alignment="distributed"/>
  </si>
  <si>
    <t>　</t>
    <phoneticPr fontId="3"/>
  </si>
  <si>
    <t>小野田ケミコ宛に提出して下さい。</t>
    <rPh sb="0" eb="3">
      <t>おのだ</t>
    </rPh>
    <rPh sb="6" eb="7">
      <t>あて</t>
    </rPh>
    <rPh sb="8" eb="10">
      <t>ていしゅつ</t>
    </rPh>
    <rPh sb="12" eb="13">
      <t>くだ</t>
    </rPh>
    <phoneticPr fontId="3" type="Hiragana" alignment="distributed"/>
  </si>
  <si>
    <t>１，</t>
    <phoneticPr fontId="3" type="Hiragana" alignment="distributed"/>
  </si>
  <si>
    <t>２，</t>
    <phoneticPr fontId="3" type="Hiragana" alignment="distributed"/>
  </si>
  <si>
    <t>３，</t>
    <phoneticPr fontId="3" type="Hiragana" alignment="distributed"/>
  </si>
  <si>
    <t>４，</t>
    <phoneticPr fontId="3" type="Hiragana" alignment="distributed"/>
  </si>
  <si>
    <t>を請求金額より相殺させていただきます。</t>
    <rPh sb="1" eb="3">
      <t>せいきゅう</t>
    </rPh>
    <rPh sb="3" eb="5">
      <t>きんがく</t>
    </rPh>
    <rPh sb="7" eb="9">
      <t>そうさい</t>
    </rPh>
    <phoneticPr fontId="3" type="Hiragana" alignment="distributed"/>
  </si>
  <si>
    <t>＝　安　全　協　力　会　費　率　＝</t>
    <rPh sb="2" eb="3">
      <t>あん</t>
    </rPh>
    <rPh sb="4" eb="5">
      <t>ぜん</t>
    </rPh>
    <rPh sb="6" eb="7">
      <t>きょう</t>
    </rPh>
    <rPh sb="8" eb="9">
      <t>ちから</t>
    </rPh>
    <rPh sb="10" eb="11">
      <t>かい</t>
    </rPh>
    <rPh sb="12" eb="13">
      <t>ひ</t>
    </rPh>
    <rPh sb="14" eb="15">
      <t>りつ</t>
    </rPh>
    <phoneticPr fontId="3" type="Hiragana" alignment="distributed"/>
  </si>
  <si>
    <t>内容</t>
    <rPh sb="0" eb="2">
      <t>ナイヨウ</t>
    </rPh>
    <phoneticPr fontId="3"/>
  </si>
  <si>
    <t>備考</t>
    <rPh sb="0" eb="2">
      <t>びこう</t>
    </rPh>
    <phoneticPr fontId="3" type="Hiragana" alignment="distributed"/>
  </si>
  <si>
    <t>印</t>
    <rPh sb="0" eb="1">
      <t>いん</t>
    </rPh>
    <phoneticPr fontId="3" type="Hiragana" alignment="distributed"/>
  </si>
  <si>
    <t>統一金融機関番号</t>
    <rPh sb="0" eb="2">
      <t>トウイツ</t>
    </rPh>
    <rPh sb="2" eb="4">
      <t>キンユウ</t>
    </rPh>
    <rPh sb="4" eb="6">
      <t>キカン</t>
    </rPh>
    <rPh sb="6" eb="8">
      <t>バンゴウ</t>
    </rPh>
    <phoneticPr fontId="3"/>
  </si>
  <si>
    <t>統一店番号</t>
    <rPh sb="0" eb="2">
      <t>トウイツ</t>
    </rPh>
    <rPh sb="2" eb="3">
      <t>テン</t>
    </rPh>
    <rPh sb="3" eb="5">
      <t>バンゴウ</t>
    </rPh>
    <phoneticPr fontId="3"/>
  </si>
  <si>
    <t>【１】</t>
    <phoneticPr fontId="3"/>
  </si>
  <si>
    <t>（１）</t>
    <phoneticPr fontId="3"/>
  </si>
  <si>
    <t>・</t>
    <phoneticPr fontId="3"/>
  </si>
  <si>
    <t>※</t>
    <phoneticPr fontId="3"/>
  </si>
  <si>
    <t>（２）</t>
    <phoneticPr fontId="3"/>
  </si>
  <si>
    <t>【２】</t>
    <phoneticPr fontId="3"/>
  </si>
  <si>
    <t>①</t>
    <phoneticPr fontId="3"/>
  </si>
  <si>
    <t>②</t>
    <phoneticPr fontId="3"/>
  </si>
  <si>
    <t>【３】</t>
    <phoneticPr fontId="3"/>
  </si>
  <si>
    <t>工事名</t>
    <rPh sb="0" eb="2">
      <t>コウジ</t>
    </rPh>
    <rPh sb="2" eb="3">
      <t>ケンメイ</t>
    </rPh>
    <phoneticPr fontId="3"/>
  </si>
  <si>
    <t>前月迄請求金額</t>
    <rPh sb="0" eb="2">
      <t>ぜんげつ</t>
    </rPh>
    <rPh sb="2" eb="3">
      <t>まで</t>
    </rPh>
    <rPh sb="3" eb="5">
      <t>せいきゅう</t>
    </rPh>
    <rPh sb="5" eb="7">
      <t>きんがく</t>
    </rPh>
    <phoneticPr fontId="3" type="Hiragana" alignment="distributed"/>
  </si>
  <si>
    <t>当月請求額</t>
    <rPh sb="0" eb="2">
      <t>とうげつ</t>
    </rPh>
    <rPh sb="2" eb="4">
      <t>せいきゅう</t>
    </rPh>
    <rPh sb="4" eb="5">
      <t>がく</t>
    </rPh>
    <phoneticPr fontId="3" type="Hiragana" alignment="distributed"/>
  </si>
  <si>
    <t>③（現場担当者控）</t>
    <rPh sb="2" eb="4">
      <t>ゲンバ</t>
    </rPh>
    <rPh sb="4" eb="7">
      <t>タントウシャ</t>
    </rPh>
    <rPh sb="7" eb="8">
      <t>ヒカ</t>
    </rPh>
    <phoneticPr fontId="3"/>
  </si>
  <si>
    <t>合　　計</t>
    <rPh sb="0" eb="1">
      <t>あ</t>
    </rPh>
    <rPh sb="3" eb="4">
      <t>けい</t>
    </rPh>
    <phoneticPr fontId="3" type="Hiragana" alignment="distributed"/>
  </si>
  <si>
    <t>請求書は3枚１組で、①貴社控を除く②～③を</t>
    <rPh sb="0" eb="3">
      <t>せいきゅうしょ</t>
    </rPh>
    <rPh sb="5" eb="6">
      <t>まい</t>
    </rPh>
    <rPh sb="7" eb="8">
      <t>くみ</t>
    </rPh>
    <rPh sb="11" eb="13">
      <t>きしゃ</t>
    </rPh>
    <rPh sb="13" eb="14">
      <t>ひか</t>
    </rPh>
    <rPh sb="15" eb="16">
      <t>のぞ</t>
    </rPh>
    <phoneticPr fontId="3" type="Hiragana" alignment="distributed"/>
  </si>
  <si>
    <t>請求ＮＯ</t>
    <rPh sb="0" eb="2">
      <t>セイキュウ</t>
    </rPh>
    <phoneticPr fontId="3"/>
  </si>
  <si>
    <t>会社名</t>
    <rPh sb="0" eb="2">
      <t>カイシャ</t>
    </rPh>
    <rPh sb="2" eb="3">
      <t>メイ</t>
    </rPh>
    <phoneticPr fontId="3"/>
  </si>
  <si>
    <t>普通</t>
    <rPh sb="0" eb="2">
      <t>フツウ</t>
    </rPh>
    <phoneticPr fontId="3"/>
  </si>
  <si>
    <t>100</t>
    <phoneticPr fontId="3"/>
  </si>
  <si>
    <t>費　目</t>
    <rPh sb="0" eb="3">
      <t>ヒモク</t>
    </rPh>
    <phoneticPr fontId="19"/>
  </si>
  <si>
    <t>新コード</t>
    <rPh sb="0" eb="1">
      <t>シン</t>
    </rPh>
    <phoneticPr fontId="35"/>
  </si>
  <si>
    <t>旧コード</t>
    <rPh sb="0" eb="1">
      <t>キュウ</t>
    </rPh>
    <phoneticPr fontId="19"/>
  </si>
  <si>
    <t>対　象　内　容</t>
    <rPh sb="0" eb="3">
      <t>タイショウ</t>
    </rPh>
    <rPh sb="4" eb="7">
      <t>ナイヨウ</t>
    </rPh>
    <phoneticPr fontId="19"/>
  </si>
  <si>
    <t>記　　　事</t>
    <rPh sb="0" eb="5">
      <t>キジ</t>
    </rPh>
    <phoneticPr fontId="19"/>
  </si>
  <si>
    <t>1101001***</t>
    <phoneticPr fontId="36"/>
  </si>
  <si>
    <t>111-00</t>
    <phoneticPr fontId="19"/>
  </si>
  <si>
    <t>C-150  C201S</t>
    <phoneticPr fontId="19"/>
  </si>
  <si>
    <t>新ｺｰﾄﾞ1101001***(下3ｹﾀは製品ｺｰﾄﾞを参照）</t>
    <rPh sb="0" eb="1">
      <t>シン</t>
    </rPh>
    <rPh sb="16" eb="17">
      <t>シタ</t>
    </rPh>
    <rPh sb="21" eb="23">
      <t>セイヒン</t>
    </rPh>
    <rPh sb="28" eb="30">
      <t>サンショウ</t>
    </rPh>
    <phoneticPr fontId="36"/>
  </si>
  <si>
    <t>ｾﾒﾝﾄ系　GS200、GS220、GS260、GS275</t>
    <rPh sb="4" eb="5">
      <t>ケイ</t>
    </rPh>
    <phoneticPr fontId="19"/>
  </si>
  <si>
    <t>材</t>
    <rPh sb="0" eb="1">
      <t>ザイ</t>
    </rPh>
    <phoneticPr fontId="19"/>
  </si>
  <si>
    <r>
      <t>　　　　</t>
    </r>
    <r>
      <rPr>
        <sz val="10"/>
        <color indexed="8"/>
        <rFont val="ＭＳ 明朝"/>
        <family val="1"/>
        <charset val="128"/>
      </rPr>
      <t>NPC、早強、高炉</t>
    </r>
    <rPh sb="8" eb="9">
      <t>ソウ</t>
    </rPh>
    <rPh sb="9" eb="10">
      <t>キョウ</t>
    </rPh>
    <rPh sb="11" eb="13">
      <t>コウロ</t>
    </rPh>
    <phoneticPr fontId="19"/>
  </si>
  <si>
    <t>（例）材料費がC201Sの場合　1101001129</t>
    <rPh sb="1" eb="2">
      <t>レイ</t>
    </rPh>
    <rPh sb="3" eb="6">
      <t>ザイリョウヒ</t>
    </rPh>
    <rPh sb="13" eb="15">
      <t>バアイ</t>
    </rPh>
    <phoneticPr fontId="36"/>
  </si>
  <si>
    <t>料</t>
    <rPh sb="0" eb="1">
      <t>リョウ</t>
    </rPh>
    <phoneticPr fontId="19"/>
  </si>
  <si>
    <t>固化材他社品、薬注用主材(水ガラス)他</t>
    <rPh sb="0" eb="1">
      <t>コ</t>
    </rPh>
    <rPh sb="1" eb="2">
      <t>カ</t>
    </rPh>
    <rPh sb="2" eb="3">
      <t>ザイ</t>
    </rPh>
    <rPh sb="3" eb="5">
      <t>タシャ</t>
    </rPh>
    <rPh sb="5" eb="6">
      <t>ヒン</t>
    </rPh>
    <rPh sb="7" eb="8">
      <t>ヤク</t>
    </rPh>
    <rPh sb="8" eb="9">
      <t>チュウ</t>
    </rPh>
    <rPh sb="9" eb="10">
      <t>ヨウ</t>
    </rPh>
    <rPh sb="10" eb="11">
      <t>シュ</t>
    </rPh>
    <rPh sb="11" eb="12">
      <t>ザイ</t>
    </rPh>
    <rPh sb="13" eb="14">
      <t>ミズ</t>
    </rPh>
    <rPh sb="18" eb="19">
      <t>ホカ</t>
    </rPh>
    <phoneticPr fontId="19"/>
  </si>
  <si>
    <t>1101002***</t>
    <phoneticPr fontId="36"/>
  </si>
  <si>
    <t>112-00</t>
    <phoneticPr fontId="19"/>
  </si>
  <si>
    <t>副材料費</t>
    <rPh sb="0" eb="1">
      <t>フク</t>
    </rPh>
    <rPh sb="1" eb="4">
      <t>ザイリョウヒ</t>
    </rPh>
    <phoneticPr fontId="19"/>
  </si>
  <si>
    <t>新ｺｰﾄﾞ1101002***（下3ｹﾀは製品ｺｰﾄﾞ表を参照）</t>
    <rPh sb="0" eb="1">
      <t>シン</t>
    </rPh>
    <rPh sb="16" eb="17">
      <t>シタ</t>
    </rPh>
    <rPh sb="21" eb="23">
      <t>セイヒン</t>
    </rPh>
    <rPh sb="27" eb="28">
      <t>ヒョウ</t>
    </rPh>
    <rPh sb="29" eb="31">
      <t>サンショウ</t>
    </rPh>
    <phoneticPr fontId="36"/>
  </si>
  <si>
    <t>（例）混和剤を使用した場合　1101002399</t>
    <rPh sb="1" eb="2">
      <t>レイ</t>
    </rPh>
    <rPh sb="3" eb="5">
      <t>コンワ</t>
    </rPh>
    <rPh sb="5" eb="6">
      <t>ザイ</t>
    </rPh>
    <rPh sb="7" eb="9">
      <t>シヨウ</t>
    </rPh>
    <rPh sb="11" eb="13">
      <t>バアイ</t>
    </rPh>
    <phoneticPr fontId="36"/>
  </si>
  <si>
    <t>薬注用硬化材、RJP、JG用混和剤他</t>
    <rPh sb="0" eb="1">
      <t>ヤク</t>
    </rPh>
    <rPh sb="1" eb="2">
      <t>チュウ</t>
    </rPh>
    <rPh sb="2" eb="3">
      <t>ヨウ</t>
    </rPh>
    <rPh sb="3" eb="5">
      <t>コウカ</t>
    </rPh>
    <rPh sb="5" eb="6">
      <t>ザイ</t>
    </rPh>
    <rPh sb="13" eb="14">
      <t>ヨウ</t>
    </rPh>
    <rPh sb="14" eb="16">
      <t>コンワ</t>
    </rPh>
    <rPh sb="16" eb="17">
      <t>ザイ</t>
    </rPh>
    <rPh sb="17" eb="18">
      <t>ホカ</t>
    </rPh>
    <phoneticPr fontId="19"/>
  </si>
  <si>
    <t>費</t>
    <rPh sb="0" eb="1">
      <t>ヒ</t>
    </rPh>
    <phoneticPr fontId="19"/>
  </si>
  <si>
    <t>1101003***</t>
    <phoneticPr fontId="36"/>
  </si>
  <si>
    <t>113-01</t>
    <phoneticPr fontId="19"/>
  </si>
  <si>
    <t>運搬費－01:引取運賃、02:持込運賃</t>
    <rPh sb="0" eb="2">
      <t>ウンパン</t>
    </rPh>
    <rPh sb="2" eb="3">
      <t>ヒ</t>
    </rPh>
    <rPh sb="7" eb="9">
      <t>ヒキトリ</t>
    </rPh>
    <rPh sb="9" eb="11">
      <t>ウンチン</t>
    </rPh>
    <rPh sb="15" eb="17">
      <t>モチコミ</t>
    </rPh>
    <rPh sb="17" eb="19">
      <t>ウンチン</t>
    </rPh>
    <phoneticPr fontId="19"/>
  </si>
  <si>
    <t>新ｺｰﾄﾞ1101003***（下3ｹﾀは製品ｺｰﾄﾞ表を参照）</t>
    <rPh sb="0" eb="1">
      <t>シン</t>
    </rPh>
    <rPh sb="16" eb="17">
      <t>シタ</t>
    </rPh>
    <rPh sb="21" eb="23">
      <t>セイヒン</t>
    </rPh>
    <rPh sb="27" eb="28">
      <t>ヒョウ</t>
    </rPh>
    <rPh sb="29" eb="31">
      <t>サンショウ</t>
    </rPh>
    <phoneticPr fontId="36"/>
  </si>
  <si>
    <t>1101004***</t>
    <phoneticPr fontId="36"/>
  </si>
  <si>
    <t>113-02</t>
    <phoneticPr fontId="35"/>
  </si>
  <si>
    <r>
      <t xml:space="preserve">        </t>
    </r>
    <r>
      <rPr>
        <sz val="10"/>
        <color indexed="8"/>
        <rFont val="ＭＳ 明朝"/>
        <family val="1"/>
        <charset val="128"/>
      </rPr>
      <t>03:納入運賃</t>
    </r>
    <rPh sb="11" eb="13">
      <t>ノウニュウ</t>
    </rPh>
    <rPh sb="13" eb="15">
      <t>ウンチン</t>
    </rPh>
    <phoneticPr fontId="19"/>
  </si>
  <si>
    <t>サイロ組立・撤去費は1101003***とする。</t>
    <rPh sb="3" eb="5">
      <t>クミタテ</t>
    </rPh>
    <rPh sb="6" eb="8">
      <t>テッキョ</t>
    </rPh>
    <rPh sb="8" eb="9">
      <t>ヒ</t>
    </rPh>
    <phoneticPr fontId="19"/>
  </si>
  <si>
    <t>1101005***</t>
    <phoneticPr fontId="36"/>
  </si>
  <si>
    <t>113-03</t>
    <phoneticPr fontId="35"/>
  </si>
  <si>
    <t>（例）GS200の固化材ｻｲﾛの場合 1101003150</t>
    <rPh sb="1" eb="2">
      <t>レイ</t>
    </rPh>
    <rPh sb="9" eb="11">
      <t>コカ</t>
    </rPh>
    <rPh sb="11" eb="12">
      <t>ザイ</t>
    </rPh>
    <rPh sb="16" eb="18">
      <t>バアイ</t>
    </rPh>
    <phoneticPr fontId="36"/>
  </si>
  <si>
    <t>1102017000</t>
  </si>
  <si>
    <t>121-01</t>
    <phoneticPr fontId="19"/>
  </si>
  <si>
    <t>仮設に要する材料購入費の当該現場</t>
    <rPh sb="0" eb="2">
      <t>カセツ</t>
    </rPh>
    <rPh sb="3" eb="4">
      <t>ヨウ</t>
    </rPh>
    <rPh sb="6" eb="8">
      <t>ザイリョウ</t>
    </rPh>
    <rPh sb="8" eb="11">
      <t>コウニュウヒ</t>
    </rPh>
    <rPh sb="12" eb="14">
      <t>トウガイ</t>
    </rPh>
    <rPh sb="14" eb="16">
      <t>ゲンバ</t>
    </rPh>
    <phoneticPr fontId="19"/>
  </si>
  <si>
    <t>仮設とは機材搬入のための仮設道路の造成</t>
    <rPh sb="0" eb="2">
      <t>カセツ</t>
    </rPh>
    <rPh sb="4" eb="6">
      <t>キザイ</t>
    </rPh>
    <rPh sb="6" eb="8">
      <t>ハンニュウ</t>
    </rPh>
    <rPh sb="12" eb="14">
      <t>カセツ</t>
    </rPh>
    <rPh sb="14" eb="16">
      <t>ドウロ</t>
    </rPh>
    <rPh sb="17" eb="19">
      <t>ゾウセイ</t>
    </rPh>
    <phoneticPr fontId="19"/>
  </si>
  <si>
    <t>仮</t>
    <rPh sb="0" eb="1">
      <t>カリ</t>
    </rPh>
    <phoneticPr fontId="19"/>
  </si>
  <si>
    <t>負担額並びにリース費</t>
    <rPh sb="0" eb="2">
      <t>フタン</t>
    </rPh>
    <rPh sb="2" eb="3">
      <t>ガク</t>
    </rPh>
    <rPh sb="3" eb="4">
      <t>ナラ</t>
    </rPh>
    <rPh sb="9" eb="10">
      <t>ヒ</t>
    </rPh>
    <phoneticPr fontId="19"/>
  </si>
  <si>
    <t>プラント・ハウス設置場所の整地、足場仮設</t>
    <rPh sb="8" eb="10">
      <t>セッチ</t>
    </rPh>
    <rPh sb="10" eb="12">
      <t>バショ</t>
    </rPh>
    <rPh sb="13" eb="14">
      <t>セイ</t>
    </rPh>
    <rPh sb="14" eb="15">
      <t>セイチ</t>
    </rPh>
    <rPh sb="16" eb="18">
      <t>アシバ</t>
    </rPh>
    <rPh sb="18" eb="20">
      <t>カセツ</t>
    </rPh>
    <phoneticPr fontId="19"/>
  </si>
  <si>
    <t>等、機材搬入及び施工のために必要な前準備</t>
    <rPh sb="0" eb="1">
      <t>トウ</t>
    </rPh>
    <rPh sb="2" eb="4">
      <t>キザイ</t>
    </rPh>
    <rPh sb="4" eb="6">
      <t>ハンニュウ</t>
    </rPh>
    <rPh sb="6" eb="7">
      <t>オヨ</t>
    </rPh>
    <rPh sb="8" eb="10">
      <t>セコウ</t>
    </rPh>
    <rPh sb="14" eb="16">
      <t>ヒツヨウ</t>
    </rPh>
    <rPh sb="17" eb="18">
      <t>マエ</t>
    </rPh>
    <rPh sb="18" eb="20">
      <t>ジュンビ</t>
    </rPh>
    <phoneticPr fontId="19"/>
  </si>
  <si>
    <t>設</t>
    <rPh sb="0" eb="1">
      <t>セツ</t>
    </rPh>
    <phoneticPr fontId="19"/>
  </si>
  <si>
    <t>とする。備但し、仮設工に伴う固化材費は材</t>
    <rPh sb="4" eb="5">
      <t>ソナエ</t>
    </rPh>
    <rPh sb="5" eb="6">
      <t>タダ</t>
    </rPh>
    <rPh sb="8" eb="10">
      <t>カセツ</t>
    </rPh>
    <rPh sb="10" eb="11">
      <t>コウ</t>
    </rPh>
    <rPh sb="12" eb="13">
      <t>トモナ</t>
    </rPh>
    <rPh sb="17" eb="18">
      <t>ヒ</t>
    </rPh>
    <rPh sb="19" eb="20">
      <t>ザイ</t>
    </rPh>
    <phoneticPr fontId="19"/>
  </si>
  <si>
    <t>料費（111-00）とする。仮設に要する費用の</t>
    <rPh sb="0" eb="1">
      <t>リョウ</t>
    </rPh>
    <rPh sb="1" eb="2">
      <t>ヒ</t>
    </rPh>
    <rPh sb="14" eb="16">
      <t>カセツ</t>
    </rPh>
    <phoneticPr fontId="19"/>
  </si>
  <si>
    <t>施</t>
    <rPh sb="0" eb="1">
      <t>シ</t>
    </rPh>
    <phoneticPr fontId="19"/>
  </si>
  <si>
    <t>労務費</t>
    <rPh sb="0" eb="3">
      <t>ロウムヒ</t>
    </rPh>
    <phoneticPr fontId="19"/>
  </si>
  <si>
    <t>121-02</t>
    <phoneticPr fontId="19"/>
  </si>
  <si>
    <t>仮設に要する外注並びに直傭労務費</t>
    <rPh sb="0" eb="2">
      <t>カセツ</t>
    </rPh>
    <rPh sb="3" eb="4">
      <t>ヨウ</t>
    </rPh>
    <rPh sb="6" eb="8">
      <t>ガイチュウ</t>
    </rPh>
    <rPh sb="8" eb="9">
      <t>ナラ</t>
    </rPh>
    <rPh sb="11" eb="12">
      <t>チョク</t>
    </rPh>
    <rPh sb="12" eb="13">
      <t>ヨウ</t>
    </rPh>
    <rPh sb="13" eb="15">
      <t>ロウム</t>
    </rPh>
    <rPh sb="15" eb="16">
      <t>コウニュウヒ</t>
    </rPh>
    <phoneticPr fontId="19"/>
  </si>
  <si>
    <t>中で、下請費と同一注文書の場合は直接費の</t>
    <rPh sb="9" eb="12">
      <t>チュウモンショ</t>
    </rPh>
    <rPh sb="18" eb="19">
      <t>ヒ</t>
    </rPh>
    <phoneticPr fontId="19"/>
  </si>
  <si>
    <t>機械・運搬費</t>
    <rPh sb="0" eb="2">
      <t>キカイ</t>
    </rPh>
    <rPh sb="3" eb="5">
      <t>ウンパン</t>
    </rPh>
    <rPh sb="5" eb="6">
      <t>ヒ</t>
    </rPh>
    <phoneticPr fontId="19"/>
  </si>
  <si>
    <t>仮設に要する機械費並びにその運搬費</t>
    <rPh sb="0" eb="2">
      <t>カセツ</t>
    </rPh>
    <rPh sb="3" eb="4">
      <t>ヨウ</t>
    </rPh>
    <rPh sb="6" eb="8">
      <t>キカイ</t>
    </rPh>
    <rPh sb="8" eb="9">
      <t>ヒ</t>
    </rPh>
    <rPh sb="9" eb="10">
      <t>ナラ</t>
    </rPh>
    <rPh sb="14" eb="16">
      <t>ウンパン</t>
    </rPh>
    <rPh sb="16" eb="17">
      <t>コウニュウヒ</t>
    </rPh>
    <phoneticPr fontId="19"/>
  </si>
  <si>
    <t>「その他工事費」に計上する。</t>
  </si>
  <si>
    <t>運搬費</t>
    <rPh sb="0" eb="2">
      <t>ウンパン</t>
    </rPh>
    <rPh sb="2" eb="3">
      <t>ヒ</t>
    </rPh>
    <phoneticPr fontId="19"/>
  </si>
  <si>
    <t>121-04</t>
    <phoneticPr fontId="35"/>
  </si>
  <si>
    <t>仮設に要する運搬費</t>
    <rPh sb="0" eb="2">
      <t>カセツ</t>
    </rPh>
    <rPh sb="3" eb="4">
      <t>ヨウ</t>
    </rPh>
    <rPh sb="6" eb="8">
      <t>ウンパン</t>
    </rPh>
    <rPh sb="8" eb="9">
      <t>コウニュウヒ</t>
    </rPh>
    <phoneticPr fontId="19"/>
  </si>
  <si>
    <t>諸口</t>
    <rPh sb="0" eb="1">
      <t>ショ</t>
    </rPh>
    <rPh sb="1" eb="2">
      <t>クチ</t>
    </rPh>
    <phoneticPr fontId="19"/>
  </si>
  <si>
    <t>1102021000</t>
  </si>
  <si>
    <t>121-97</t>
    <phoneticPr fontId="35"/>
  </si>
  <si>
    <t>組立解体費</t>
    <rPh sb="0" eb="2">
      <t>クミタテ</t>
    </rPh>
    <rPh sb="2" eb="4">
      <t>カイタイ</t>
    </rPh>
    <rPh sb="4" eb="5">
      <t>ヒ</t>
    </rPh>
    <phoneticPr fontId="19"/>
  </si>
  <si>
    <t>1103022000</t>
  </si>
  <si>
    <t>131-01</t>
    <phoneticPr fontId="19"/>
  </si>
  <si>
    <t>施工機、プラントの組立解体に要する</t>
    <rPh sb="0" eb="2">
      <t>セコウ</t>
    </rPh>
    <rPh sb="2" eb="3">
      <t>キ</t>
    </rPh>
    <rPh sb="9" eb="11">
      <t>クミタテ</t>
    </rPh>
    <rPh sb="11" eb="13">
      <t>カイタイ</t>
    </rPh>
    <rPh sb="14" eb="15">
      <t>ヨウ</t>
    </rPh>
    <phoneticPr fontId="19"/>
  </si>
  <si>
    <t>下請費の内訳は出来高調書を作成する。</t>
    <rPh sb="0" eb="2">
      <t>シタウケ</t>
    </rPh>
    <rPh sb="2" eb="3">
      <t>ヒ</t>
    </rPh>
    <rPh sb="4" eb="6">
      <t>ウチワケ</t>
    </rPh>
    <rPh sb="7" eb="10">
      <t>デキダカ</t>
    </rPh>
    <rPh sb="10" eb="12">
      <t>チョウショ</t>
    </rPh>
    <rPh sb="13" eb="15">
      <t>サクセイ</t>
    </rPh>
    <phoneticPr fontId="19"/>
  </si>
  <si>
    <t>直</t>
    <rPh sb="0" eb="1">
      <t>チョク</t>
    </rPh>
    <phoneticPr fontId="19"/>
  </si>
  <si>
    <t>労務費、機械費、燃料費等</t>
    <rPh sb="0" eb="3">
      <t>ロウムヒ</t>
    </rPh>
    <rPh sb="4" eb="6">
      <t>キカイ</t>
    </rPh>
    <rPh sb="6" eb="7">
      <t>ヒ</t>
    </rPh>
    <rPh sb="8" eb="11">
      <t>ネンリョウヒ</t>
    </rPh>
    <rPh sb="11" eb="12">
      <t>トウ</t>
    </rPh>
    <phoneticPr fontId="19"/>
  </si>
  <si>
    <t>1103024000</t>
  </si>
  <si>
    <t>131-03</t>
    <phoneticPr fontId="19"/>
  </si>
  <si>
    <t>施工に要する労務費</t>
    <rPh sb="0" eb="2">
      <t>セコウ</t>
    </rPh>
    <rPh sb="3" eb="4">
      <t>ヨウ</t>
    </rPh>
    <rPh sb="6" eb="9">
      <t>ロウムヒ</t>
    </rPh>
    <phoneticPr fontId="19"/>
  </si>
  <si>
    <t>接</t>
    <rPh sb="0" eb="1">
      <t>セツ</t>
    </rPh>
    <phoneticPr fontId="19"/>
  </si>
  <si>
    <t>機械費</t>
    <rPh sb="0" eb="2">
      <t>キカイ</t>
    </rPh>
    <rPh sb="2" eb="3">
      <t>ヒ</t>
    </rPh>
    <phoneticPr fontId="19"/>
  </si>
  <si>
    <t>1103026000</t>
  </si>
  <si>
    <t>131-05</t>
    <phoneticPr fontId="19"/>
  </si>
  <si>
    <t>施工に要する他社機械損料並びに機械</t>
    <rPh sb="0" eb="2">
      <t>セコウ</t>
    </rPh>
    <rPh sb="3" eb="4">
      <t>ヨウ</t>
    </rPh>
    <rPh sb="6" eb="8">
      <t>タシャ</t>
    </rPh>
    <rPh sb="8" eb="10">
      <t>キカイ</t>
    </rPh>
    <rPh sb="10" eb="12">
      <t>ソンリョウ</t>
    </rPh>
    <rPh sb="12" eb="13">
      <t>ナラ</t>
    </rPh>
    <rPh sb="15" eb="17">
      <t>キカイ</t>
    </rPh>
    <phoneticPr fontId="19"/>
  </si>
  <si>
    <t>工</t>
    <rPh sb="0" eb="1">
      <t>コウ</t>
    </rPh>
    <phoneticPr fontId="19"/>
  </si>
  <si>
    <t>リース費</t>
    <rPh sb="3" eb="4">
      <t>ヒ</t>
    </rPh>
    <phoneticPr fontId="19"/>
  </si>
  <si>
    <t>燃料油脂消耗品費</t>
    <rPh sb="0" eb="2">
      <t>ネンリョウ</t>
    </rPh>
    <rPh sb="2" eb="4">
      <t>ユシ</t>
    </rPh>
    <rPh sb="4" eb="6">
      <t>ショウモウ</t>
    </rPh>
    <rPh sb="6" eb="7">
      <t>ヒン</t>
    </rPh>
    <rPh sb="7" eb="8">
      <t>ヒ</t>
    </rPh>
    <phoneticPr fontId="19"/>
  </si>
  <si>
    <t>1103027000</t>
  </si>
  <si>
    <t>131-06</t>
    <phoneticPr fontId="19"/>
  </si>
  <si>
    <t>施工に要する燃料・油脂・消耗品費</t>
    <rPh sb="0" eb="2">
      <t>セコウ</t>
    </rPh>
    <rPh sb="3" eb="4">
      <t>ヨウ</t>
    </rPh>
    <rPh sb="6" eb="8">
      <t>ネンリョウ</t>
    </rPh>
    <rPh sb="9" eb="11">
      <t>ユシ</t>
    </rPh>
    <rPh sb="12" eb="14">
      <t>ショウモウ</t>
    </rPh>
    <rPh sb="14" eb="15">
      <t>ヒン</t>
    </rPh>
    <rPh sb="15" eb="16">
      <t>ヒ</t>
    </rPh>
    <phoneticPr fontId="19"/>
  </si>
  <si>
    <t>)</t>
    <phoneticPr fontId="19"/>
  </si>
  <si>
    <t>1103028000</t>
  </si>
  <si>
    <t>131-07</t>
    <phoneticPr fontId="19"/>
  </si>
  <si>
    <t>機械搬入搬出に要する運搬費並びに</t>
    <rPh sb="0" eb="2">
      <t>キカイ</t>
    </rPh>
    <rPh sb="2" eb="4">
      <t>ハンニュウ</t>
    </rPh>
    <rPh sb="4" eb="6">
      <t>ハンシュツ</t>
    </rPh>
    <rPh sb="7" eb="8">
      <t>ヨウ</t>
    </rPh>
    <rPh sb="10" eb="12">
      <t>ウンパン</t>
    </rPh>
    <rPh sb="12" eb="13">
      <t>ヒ</t>
    </rPh>
    <rPh sb="13" eb="14">
      <t>ナラ</t>
    </rPh>
    <phoneticPr fontId="19"/>
  </si>
  <si>
    <t>下</t>
    <rPh sb="0" eb="1">
      <t>シタ</t>
    </rPh>
    <phoneticPr fontId="19"/>
  </si>
  <si>
    <t>小運搬費</t>
    <rPh sb="0" eb="1">
      <t>ショウ</t>
    </rPh>
    <rPh sb="1" eb="3">
      <t>ウンパン</t>
    </rPh>
    <rPh sb="3" eb="4">
      <t>ヒ</t>
    </rPh>
    <phoneticPr fontId="19"/>
  </si>
  <si>
    <t>その他工事費</t>
    <rPh sb="0" eb="3">
      <t>ソノタ</t>
    </rPh>
    <rPh sb="3" eb="6">
      <t>コウジヒ</t>
    </rPh>
    <phoneticPr fontId="19"/>
  </si>
  <si>
    <t>1103030000</t>
  </si>
  <si>
    <t>131-09</t>
    <phoneticPr fontId="19"/>
  </si>
  <si>
    <t>試験施工、段取替え、仮設工等に要す</t>
    <rPh sb="0" eb="2">
      <t>シケン</t>
    </rPh>
    <rPh sb="2" eb="4">
      <t>セコウ</t>
    </rPh>
    <rPh sb="5" eb="6">
      <t>ダン</t>
    </rPh>
    <rPh sb="6" eb="8">
      <t>トリカ</t>
    </rPh>
    <rPh sb="10" eb="12">
      <t>カセツ</t>
    </rPh>
    <rPh sb="12" eb="13">
      <t>コウ</t>
    </rPh>
    <rPh sb="13" eb="14">
      <t>トウ</t>
    </rPh>
    <rPh sb="15" eb="16">
      <t>ヨウ</t>
    </rPh>
    <phoneticPr fontId="19"/>
  </si>
  <si>
    <t>請</t>
    <rPh sb="0" eb="1">
      <t>ウケ</t>
    </rPh>
    <phoneticPr fontId="19"/>
  </si>
  <si>
    <t>る全ての費用</t>
    <rPh sb="1" eb="2">
      <t>スベ</t>
    </rPh>
    <rPh sb="4" eb="6">
      <t>ヒヨウ</t>
    </rPh>
    <phoneticPr fontId="19"/>
  </si>
  <si>
    <t>管理費</t>
    <rPh sb="0" eb="3">
      <t>カンリヒ</t>
    </rPh>
    <phoneticPr fontId="19"/>
  </si>
  <si>
    <t>1103031000</t>
  </si>
  <si>
    <t>131-10</t>
    <phoneticPr fontId="19"/>
  </si>
  <si>
    <t>着工から完工まで全工期中に要する協</t>
    <rPh sb="0" eb="2">
      <t>チャッコウ</t>
    </rPh>
    <rPh sb="4" eb="6">
      <t>カンコウ</t>
    </rPh>
    <rPh sb="8" eb="9">
      <t>ゼン</t>
    </rPh>
    <rPh sb="9" eb="11">
      <t>コウキ</t>
    </rPh>
    <rPh sb="11" eb="12">
      <t>チュウ</t>
    </rPh>
    <rPh sb="13" eb="14">
      <t>ヨウ</t>
    </rPh>
    <rPh sb="16" eb="17">
      <t>キョウ</t>
    </rPh>
    <phoneticPr fontId="19"/>
  </si>
  <si>
    <t>力会社社員の宿泊、通勤、現場事務所費</t>
    <rPh sb="0" eb="1">
      <t>リキ</t>
    </rPh>
    <rPh sb="1" eb="3">
      <t>カイシャ</t>
    </rPh>
    <rPh sb="3" eb="5">
      <t>シャイン</t>
    </rPh>
    <rPh sb="6" eb="8">
      <t>シュクハク</t>
    </rPh>
    <rPh sb="9" eb="11">
      <t>ツウキン</t>
    </rPh>
    <rPh sb="12" eb="14">
      <t>ゲンバ</t>
    </rPh>
    <rPh sb="14" eb="16">
      <t>ジム</t>
    </rPh>
    <rPh sb="16" eb="17">
      <t>ショ</t>
    </rPh>
    <rPh sb="17" eb="18">
      <t>ヒ</t>
    </rPh>
    <phoneticPr fontId="19"/>
  </si>
  <si>
    <t>（</t>
    <phoneticPr fontId="19"/>
  </si>
  <si>
    <t>外注下請経費</t>
    <rPh sb="0" eb="2">
      <t>ガイチュウ</t>
    </rPh>
    <rPh sb="2" eb="4">
      <t>シタウケ</t>
    </rPh>
    <rPh sb="4" eb="6">
      <t>ケイヒ</t>
    </rPh>
    <phoneticPr fontId="19"/>
  </si>
  <si>
    <t>1103032000</t>
  </si>
  <si>
    <t>経費</t>
    <rPh sb="0" eb="2">
      <t>ケイヒ</t>
    </rPh>
    <phoneticPr fontId="19"/>
  </si>
  <si>
    <t>1103033000</t>
  </si>
  <si>
    <t>131-97</t>
    <phoneticPr fontId="35"/>
  </si>
  <si>
    <t>排泥処理費</t>
    <rPh sb="0" eb="1">
      <t>ハイ</t>
    </rPh>
    <rPh sb="1" eb="2">
      <t>デイ</t>
    </rPh>
    <rPh sb="2" eb="3">
      <t>ショ</t>
    </rPh>
    <rPh sb="3" eb="4">
      <t>リ</t>
    </rPh>
    <rPh sb="4" eb="5">
      <t>ヒ</t>
    </rPh>
    <phoneticPr fontId="19"/>
  </si>
  <si>
    <t>1104034000</t>
  </si>
  <si>
    <t>132-00</t>
    <phoneticPr fontId="19"/>
  </si>
  <si>
    <t>排泥処理に要する費用</t>
    <rPh sb="0" eb="1">
      <t>ハイ</t>
    </rPh>
    <rPh sb="1" eb="2">
      <t>デイ</t>
    </rPh>
    <rPh sb="2" eb="4">
      <t>ショリ</t>
    </rPh>
    <rPh sb="5" eb="6">
      <t>ヨウ</t>
    </rPh>
    <rPh sb="8" eb="10">
      <t>ヒヨウ</t>
    </rPh>
    <phoneticPr fontId="19"/>
  </si>
  <si>
    <t>労務費、機械費、運搬費等</t>
    <rPh sb="8" eb="10">
      <t>ウンパン</t>
    </rPh>
    <rPh sb="10" eb="11">
      <t>ヒ</t>
    </rPh>
    <rPh sb="11" eb="12">
      <t>トウ</t>
    </rPh>
    <phoneticPr fontId="19"/>
  </si>
  <si>
    <t>調査費</t>
    <rPh sb="0" eb="3">
      <t>チョウサヒ</t>
    </rPh>
    <phoneticPr fontId="19"/>
  </si>
  <si>
    <t>1104035000</t>
  </si>
  <si>
    <t>133-00</t>
    <phoneticPr fontId="19"/>
  </si>
  <si>
    <t>調査，試験に要する費用</t>
    <rPh sb="0" eb="2">
      <t>チョウサ</t>
    </rPh>
    <rPh sb="3" eb="5">
      <t>シケン</t>
    </rPh>
    <rPh sb="6" eb="7">
      <t>ヨウ</t>
    </rPh>
    <rPh sb="9" eb="11">
      <t>ヒヨウ</t>
    </rPh>
    <phoneticPr fontId="19"/>
  </si>
  <si>
    <t>土質調査、土質試験、配合試験</t>
    <rPh sb="0" eb="2">
      <t>ドシツ</t>
    </rPh>
    <rPh sb="5" eb="7">
      <t>ドシツ</t>
    </rPh>
    <rPh sb="10" eb="12">
      <t>ハイゴウ</t>
    </rPh>
    <rPh sb="12" eb="14">
      <t>シケン</t>
    </rPh>
    <phoneticPr fontId="19"/>
  </si>
  <si>
    <t>自主検査費、試験器具等の費用等</t>
    <rPh sb="0" eb="2">
      <t>ジシュ</t>
    </rPh>
    <rPh sb="2" eb="4">
      <t>ケンサ</t>
    </rPh>
    <rPh sb="4" eb="5">
      <t>ヒ</t>
    </rPh>
    <rPh sb="6" eb="8">
      <t>シケン</t>
    </rPh>
    <rPh sb="8" eb="10">
      <t>キグ</t>
    </rPh>
    <rPh sb="10" eb="11">
      <t>トウ</t>
    </rPh>
    <rPh sb="12" eb="14">
      <t>ヒヨウ</t>
    </rPh>
    <rPh sb="14" eb="15">
      <t>トウ</t>
    </rPh>
    <phoneticPr fontId="19"/>
  </si>
  <si>
    <t>雑労務費</t>
    <rPh sb="0" eb="1">
      <t>ザツ</t>
    </rPh>
    <rPh sb="1" eb="4">
      <t>ロウムヒ</t>
    </rPh>
    <phoneticPr fontId="19"/>
  </si>
  <si>
    <t>1104036000</t>
  </si>
  <si>
    <t>134-00</t>
    <phoneticPr fontId="19"/>
  </si>
  <si>
    <t>現場管理以外に従事する外注労務費</t>
    <rPh sb="0" eb="2">
      <t>ゲンバ</t>
    </rPh>
    <rPh sb="2" eb="4">
      <t>カンリ</t>
    </rPh>
    <rPh sb="4" eb="6">
      <t>イガイ</t>
    </rPh>
    <rPh sb="7" eb="9">
      <t>ジュウジ</t>
    </rPh>
    <rPh sb="11" eb="13">
      <t>ガイチュウ</t>
    </rPh>
    <rPh sb="13" eb="16">
      <t>ロウムヒ</t>
    </rPh>
    <phoneticPr fontId="19"/>
  </si>
  <si>
    <t>ガードマン、書類・チャート整理要員の費用等</t>
    <rPh sb="6" eb="8">
      <t>ショルイ</t>
    </rPh>
    <rPh sb="13" eb="15">
      <t>セイリ</t>
    </rPh>
    <rPh sb="15" eb="17">
      <t>ヨウイン</t>
    </rPh>
    <rPh sb="18" eb="20">
      <t>ヒヨウ</t>
    </rPh>
    <rPh sb="20" eb="21">
      <t>トウ</t>
    </rPh>
    <phoneticPr fontId="19"/>
  </si>
  <si>
    <t>機械ﾚﾝﾀﾙ料</t>
    <rPh sb="0" eb="2">
      <t>キカイ</t>
    </rPh>
    <rPh sb="6" eb="7">
      <t>リョウ</t>
    </rPh>
    <phoneticPr fontId="19"/>
  </si>
  <si>
    <t>1105037000</t>
  </si>
  <si>
    <t>141-00</t>
    <phoneticPr fontId="19"/>
  </si>
  <si>
    <t>当社負担の機械リース費</t>
    <rPh sb="0" eb="2">
      <t>トウシャ</t>
    </rPh>
    <rPh sb="2" eb="4">
      <t>フタン</t>
    </rPh>
    <rPh sb="5" eb="6">
      <t>キカイ</t>
    </rPh>
    <rPh sb="6" eb="7">
      <t>カイ</t>
    </rPh>
    <rPh sb="10" eb="11">
      <t>ヒ</t>
    </rPh>
    <phoneticPr fontId="19"/>
  </si>
  <si>
    <t>121-03に算入したものを除く</t>
    <rPh sb="7" eb="9">
      <t>サンニュウ</t>
    </rPh>
    <rPh sb="14" eb="15">
      <t>ノゾ</t>
    </rPh>
    <phoneticPr fontId="19"/>
  </si>
  <si>
    <t>機</t>
    <rPh sb="0" eb="1">
      <t>キ</t>
    </rPh>
    <phoneticPr fontId="19"/>
  </si>
  <si>
    <t>1205038000</t>
  </si>
  <si>
    <t>141-01</t>
    <phoneticPr fontId="35"/>
  </si>
  <si>
    <t>芝山工場において使用した機械レンタル料</t>
    <rPh sb="0" eb="2">
      <t>シバヤマ</t>
    </rPh>
    <rPh sb="2" eb="4">
      <t>コウジョウ</t>
    </rPh>
    <rPh sb="8" eb="10">
      <t>シヨウ</t>
    </rPh>
    <rPh sb="12" eb="14">
      <t>キカイ</t>
    </rPh>
    <rPh sb="18" eb="19">
      <t>リョウ</t>
    </rPh>
    <phoneticPr fontId="19"/>
  </si>
  <si>
    <t>1105039000</t>
  </si>
  <si>
    <t>142-00</t>
    <phoneticPr fontId="19"/>
  </si>
  <si>
    <t>1105040000</t>
  </si>
  <si>
    <t>完工高の１％</t>
    <rPh sb="0" eb="2">
      <t>カンコウ</t>
    </rPh>
    <rPh sb="2" eb="3">
      <t>ダカ</t>
    </rPh>
    <phoneticPr fontId="19"/>
  </si>
  <si>
    <t>械</t>
    <rPh sb="0" eb="1">
      <t>カイ</t>
    </rPh>
    <phoneticPr fontId="19"/>
  </si>
  <si>
    <t>1105042000</t>
  </si>
  <si>
    <t>143-01</t>
    <phoneticPr fontId="19"/>
  </si>
  <si>
    <t>現場において発生した機械の維持管理</t>
    <rPh sb="0" eb="2">
      <t>ゲンバ</t>
    </rPh>
    <rPh sb="6" eb="8">
      <t>ハッセイ</t>
    </rPh>
    <rPh sb="10" eb="11">
      <t>キカイ</t>
    </rPh>
    <rPh sb="11" eb="12">
      <t>カイ</t>
    </rPh>
    <rPh sb="13" eb="15">
      <t>イジ</t>
    </rPh>
    <rPh sb="15" eb="17">
      <t>カンリヒ</t>
    </rPh>
    <phoneticPr fontId="19"/>
  </si>
  <si>
    <t>費,破損箇所修理費等</t>
    <rPh sb="2" eb="4">
      <t>ハソン</t>
    </rPh>
    <rPh sb="4" eb="6">
      <t>カショ</t>
    </rPh>
    <rPh sb="6" eb="9">
      <t>シュウリヒ</t>
    </rPh>
    <rPh sb="9" eb="10">
      <t>トウ</t>
    </rPh>
    <phoneticPr fontId="19"/>
  </si>
  <si>
    <t>1105043000</t>
  </si>
  <si>
    <t>芝山工場において発生した費用の内の</t>
    <rPh sb="0" eb="2">
      <t>シバヤマ</t>
    </rPh>
    <rPh sb="2" eb="4">
      <t>コウジョウ</t>
    </rPh>
    <rPh sb="8" eb="10">
      <t>ハッセイ</t>
    </rPh>
    <rPh sb="12" eb="14">
      <t>ヒヨウ</t>
    </rPh>
    <rPh sb="15" eb="16">
      <t>ウチ</t>
    </rPh>
    <phoneticPr fontId="19"/>
  </si>
  <si>
    <t>現場負担額</t>
    <rPh sb="0" eb="2">
      <t>ゲンバ</t>
    </rPh>
    <rPh sb="2" eb="4">
      <t>フタン</t>
    </rPh>
    <rPh sb="4" eb="5">
      <t>ガク</t>
    </rPh>
    <phoneticPr fontId="19"/>
  </si>
  <si>
    <t>清掃費，改造費も含む</t>
    <rPh sb="0" eb="2">
      <t>セイソウ</t>
    </rPh>
    <rPh sb="2" eb="3">
      <t>ヒ</t>
    </rPh>
    <rPh sb="4" eb="6">
      <t>カイゾウ</t>
    </rPh>
    <rPh sb="6" eb="7">
      <t>ヒ</t>
    </rPh>
    <rPh sb="8" eb="9">
      <t>フク</t>
    </rPh>
    <phoneticPr fontId="19"/>
  </si>
  <si>
    <t>整備費（振替口）</t>
    <rPh sb="0" eb="3">
      <t>セイビヒ</t>
    </rPh>
    <rPh sb="4" eb="6">
      <t>フリカエ</t>
    </rPh>
    <rPh sb="6" eb="7">
      <t>クチ</t>
    </rPh>
    <phoneticPr fontId="19"/>
  </si>
  <si>
    <t>1105051000</t>
  </si>
  <si>
    <t>143-90</t>
    <phoneticPr fontId="19"/>
  </si>
  <si>
    <t>芝山工場の整備費振替口</t>
    <rPh sb="0" eb="2">
      <t>シバヤマ</t>
    </rPh>
    <rPh sb="2" eb="4">
      <t>コウジョウ</t>
    </rPh>
    <rPh sb="5" eb="8">
      <t>セイビヒ</t>
    </rPh>
    <rPh sb="8" eb="10">
      <t>フリカエ</t>
    </rPh>
    <rPh sb="10" eb="11">
      <t>クチ</t>
    </rPh>
    <phoneticPr fontId="19"/>
  </si>
  <si>
    <t>機電部のみ使用</t>
    <rPh sb="0" eb="2">
      <t>キデン</t>
    </rPh>
    <rPh sb="2" eb="3">
      <t>ブ</t>
    </rPh>
    <rPh sb="5" eb="7">
      <t>シヨウ</t>
    </rPh>
    <phoneticPr fontId="19"/>
  </si>
  <si>
    <t>1105052000</t>
  </si>
  <si>
    <t>144-00</t>
    <phoneticPr fontId="19"/>
  </si>
  <si>
    <t>施工に要する費用の内，当社負担分</t>
    <rPh sb="0" eb="2">
      <t>セコウ</t>
    </rPh>
    <rPh sb="3" eb="4">
      <t>ヨウ</t>
    </rPh>
    <rPh sb="6" eb="8">
      <t>ヒヨウ</t>
    </rPh>
    <rPh sb="9" eb="10">
      <t>ウチ</t>
    </rPh>
    <rPh sb="11" eb="13">
      <t>トウシャ</t>
    </rPh>
    <rPh sb="13" eb="16">
      <t>フタンブン</t>
    </rPh>
    <phoneticPr fontId="19"/>
  </si>
  <si>
    <t>工具も含む</t>
    <rPh sb="0" eb="2">
      <t>コウグ</t>
    </rPh>
    <rPh sb="3" eb="4">
      <t>フク</t>
    </rPh>
    <phoneticPr fontId="19"/>
  </si>
  <si>
    <t>機械運搬費</t>
    <rPh sb="0" eb="2">
      <t>キカイ</t>
    </rPh>
    <rPh sb="2" eb="4">
      <t>ウンパン</t>
    </rPh>
    <rPh sb="4" eb="5">
      <t>ヒ</t>
    </rPh>
    <phoneticPr fontId="19"/>
  </si>
  <si>
    <t>1105058000</t>
  </si>
  <si>
    <t>145-00</t>
    <phoneticPr fontId="19"/>
  </si>
  <si>
    <t>自社機械並びに当社リース機械の運搬費</t>
    <rPh sb="0" eb="2">
      <t>ジシャ</t>
    </rPh>
    <rPh sb="2" eb="4">
      <t>キカイ</t>
    </rPh>
    <rPh sb="4" eb="5">
      <t>ナラ</t>
    </rPh>
    <rPh sb="7" eb="9">
      <t>トウシャ</t>
    </rPh>
    <rPh sb="12" eb="14">
      <t>キカイ</t>
    </rPh>
    <rPh sb="15" eb="17">
      <t>ウンパン</t>
    </rPh>
    <rPh sb="17" eb="18">
      <t>ヒ</t>
    </rPh>
    <phoneticPr fontId="19"/>
  </si>
  <si>
    <t>施工会社データ入力</t>
    <rPh sb="0" eb="2">
      <t>セコウ</t>
    </rPh>
    <rPh sb="2" eb="4">
      <t>カイシャ</t>
    </rPh>
    <rPh sb="7" eb="9">
      <t>ニュウリョク</t>
    </rPh>
    <phoneticPr fontId="3"/>
  </si>
  <si>
    <t>扱いとなりますのでご留意願います。</t>
    <rPh sb="0" eb="1">
      <t>あつか</t>
    </rPh>
    <rPh sb="10" eb="12">
      <t>りゅうい</t>
    </rPh>
    <rPh sb="12" eb="13">
      <t>ねが</t>
    </rPh>
    <phoneticPr fontId="3" type="Hiragana" alignment="distributed"/>
  </si>
  <si>
    <t>5，</t>
    <phoneticPr fontId="3"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</si>
  <si>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3"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</si>
  <si>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3" type="Hiragana" alignment="distributed"/>
  </si>
  <si>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3"/>
  </si>
  <si>
    <t>請求書の提出</t>
    <rPh sb="0" eb="3">
      <t>セイキュウショ</t>
    </rPh>
    <rPh sb="4" eb="6">
      <t>テイシュツ</t>
    </rPh>
    <phoneticPr fontId="3"/>
  </si>
  <si>
    <t>請求書印刷・提出</t>
    <rPh sb="0" eb="2">
      <t>セイキュウ</t>
    </rPh>
    <rPh sb="2" eb="3">
      <t>ショ</t>
    </rPh>
    <rPh sb="3" eb="5">
      <t>インサツ</t>
    </rPh>
    <rPh sb="6" eb="8">
      <t>テイシュツ</t>
    </rPh>
    <phoneticPr fontId="3"/>
  </si>
  <si>
    <t>101</t>
    <phoneticPr fontId="3"/>
  </si>
  <si>
    <t>0054</t>
    <phoneticPr fontId="3"/>
  </si>
  <si>
    <t>1111111</t>
    <phoneticPr fontId="3"/>
  </si>
  <si>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9"/>
  </si>
  <si>
    <t>工事原価コード</t>
    <rPh sb="0" eb="2">
      <t>こうじ</t>
    </rPh>
    <rPh sb="2" eb="4">
      <t>げんか</t>
    </rPh>
    <phoneticPr fontId="3" type="Hiragana" alignment="distributed"/>
  </si>
  <si>
    <t>部門コード</t>
    <rPh sb="0" eb="2">
      <t>ぶもん</t>
    </rPh>
    <phoneticPr fontId="3" type="Hiragana" alignment="distributed"/>
  </si>
  <si>
    <t>三井住友銀行</t>
    <rPh sb="0" eb="2">
      <t>ミツイ</t>
    </rPh>
    <rPh sb="2" eb="4">
      <t>スミトモ</t>
    </rPh>
    <rPh sb="4" eb="6">
      <t>ギンコウ</t>
    </rPh>
    <phoneticPr fontId="3"/>
  </si>
  <si>
    <t>本店営業部</t>
    <rPh sb="0" eb="2">
      <t>ホンテン</t>
    </rPh>
    <rPh sb="2" eb="4">
      <t>エイギョウ</t>
    </rPh>
    <rPh sb="4" eb="5">
      <t>ブ</t>
    </rPh>
    <phoneticPr fontId="3"/>
  </si>
  <si>
    <t>請求書に「現場稼働時間報告書」の添付をお願い致します。</t>
    <rPh sb="0" eb="2">
      <t>せいきゅう</t>
    </rPh>
    <rPh sb="2" eb="3">
      <t>しょ</t>
    </rPh>
    <rPh sb="5" eb="7">
      <t>げんば</t>
    </rPh>
    <rPh sb="7" eb="9">
      <t>かどう</t>
    </rPh>
    <rPh sb="9" eb="11">
      <t>じかん</t>
    </rPh>
    <rPh sb="11" eb="13">
      <t>ほうこく</t>
    </rPh>
    <rPh sb="13" eb="14">
      <t>しょ</t>
    </rPh>
    <rPh sb="16" eb="18">
      <t>てんぷ</t>
    </rPh>
    <rPh sb="20" eb="21">
      <t>ねが</t>
    </rPh>
    <rPh sb="22" eb="23">
      <t>いた</t>
    </rPh>
    <phoneticPr fontId="3" type="Hiragana" alignment="distributed"/>
  </si>
  <si>
    <t>工事番号</t>
    <rPh sb="0" eb="2">
      <t>コウジ</t>
    </rPh>
    <rPh sb="2" eb="4">
      <t>バンゴウ</t>
    </rPh>
    <phoneticPr fontId="3"/>
  </si>
  <si>
    <t>小野田</t>
    <rPh sb="0" eb="3">
      <t>オノダ</t>
    </rPh>
    <phoneticPr fontId="3"/>
  </si>
  <si>
    <t>契約増減金額</t>
    <rPh sb="0" eb="2">
      <t>けいやく</t>
    </rPh>
    <rPh sb="2" eb="4">
      <t>ぞうげん</t>
    </rPh>
    <rPh sb="4" eb="6">
      <t>きんがく</t>
    </rPh>
    <phoneticPr fontId="3" type="Hiragana" alignment="distributed"/>
  </si>
  <si>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3"/>
  </si>
  <si>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9"/>
  </si>
  <si>
    <t>御社の会社データを入力して下さい。</t>
    <rPh sb="0" eb="2">
      <t>オンシャ</t>
    </rPh>
    <rPh sb="3" eb="5">
      <t>カイシャ</t>
    </rPh>
    <rPh sb="9" eb="11">
      <t>ニュウリョク</t>
    </rPh>
    <rPh sb="13" eb="14">
      <t>クダ</t>
    </rPh>
    <phoneticPr fontId="3"/>
  </si>
  <si>
    <t>請求書データ入力</t>
    <rPh sb="0" eb="2">
      <t>セイキュウ</t>
    </rPh>
    <rPh sb="2" eb="3">
      <t>ショ</t>
    </rPh>
    <rPh sb="6" eb="8">
      <t>ニュウリョク</t>
    </rPh>
    <phoneticPr fontId="3"/>
  </si>
  <si>
    <t>請求年月日、工事名、工事番号、弊社現場担当者名、請求NO、請求期間</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セイキュウ</t>
    </rPh>
    <rPh sb="31" eb="33">
      <t>キカン</t>
    </rPh>
    <phoneticPr fontId="3"/>
  </si>
  <si>
    <t>現場担当者宛にご提出願います。</t>
    <rPh sb="0" eb="2">
      <t>ゲンバ</t>
    </rPh>
    <rPh sb="2" eb="5">
      <t>タントウシャ</t>
    </rPh>
    <rPh sb="5" eb="6">
      <t>アテ</t>
    </rPh>
    <rPh sb="8" eb="10">
      <t>テイシュツ</t>
    </rPh>
    <rPh sb="10" eb="11">
      <t>ネガ</t>
    </rPh>
    <phoneticPr fontId="19"/>
  </si>
  <si>
    <t>③</t>
    <phoneticPr fontId="3"/>
  </si>
  <si>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9"/>
  </si>
  <si>
    <t>お問い合わせ下さい。</t>
    <rPh sb="1" eb="2">
      <t>ト</t>
    </rPh>
    <rPh sb="3" eb="4">
      <t>ア</t>
    </rPh>
    <rPh sb="6" eb="7">
      <t>クダ</t>
    </rPh>
    <phoneticPr fontId="19"/>
  </si>
  <si>
    <t>工事番号は、弊社現場担当者へお問合せ願います。</t>
    <rPh sb="2" eb="4">
      <t>バンゴウ</t>
    </rPh>
    <rPh sb="6" eb="8">
      <t>ヘイシャ</t>
    </rPh>
    <rPh sb="8" eb="10">
      <t>ゲンバ</t>
    </rPh>
    <rPh sb="10" eb="13">
      <t>タントウシャ</t>
    </rPh>
    <phoneticPr fontId="3"/>
  </si>
  <si>
    <t>本体金額</t>
    <rPh sb="0" eb="2">
      <t>ホンタイ</t>
    </rPh>
    <rPh sb="2" eb="4">
      <t>キンガク</t>
    </rPh>
    <phoneticPr fontId="3"/>
  </si>
  <si>
    <t>施工費</t>
    <rPh sb="0" eb="2">
      <t>セコウ</t>
    </rPh>
    <rPh sb="2" eb="3">
      <t>ヒ</t>
    </rPh>
    <phoneticPr fontId="3"/>
  </si>
  <si>
    <t>の箇所を入力して下さい。</t>
    <rPh sb="1" eb="3">
      <t>カショ</t>
    </rPh>
    <rPh sb="4" eb="6">
      <t>ニュウリョク</t>
    </rPh>
    <rPh sb="8" eb="9">
      <t>クダ</t>
    </rPh>
    <phoneticPr fontId="3"/>
  </si>
  <si>
    <t>＊</t>
    <phoneticPr fontId="3"/>
  </si>
  <si>
    <t>代表者</t>
    <rPh sb="0" eb="3">
      <t>ダイヒョウシャ</t>
    </rPh>
    <phoneticPr fontId="3"/>
  </si>
  <si>
    <t>都</t>
    <rPh sb="0" eb="1">
      <t>ト</t>
    </rPh>
    <phoneticPr fontId="19"/>
  </si>
  <si>
    <t>区</t>
    <rPh sb="0" eb="1">
      <t>ク</t>
    </rPh>
    <phoneticPr fontId="19"/>
  </si>
  <si>
    <t>工事名：</t>
    <rPh sb="0" eb="3">
      <t>コウジメイ</t>
    </rPh>
    <phoneticPr fontId="19"/>
  </si>
  <si>
    <t>工事</t>
    <rPh sb="0" eb="2">
      <t>コウジ</t>
    </rPh>
    <phoneticPr fontId="19"/>
  </si>
  <si>
    <t>市・町</t>
    <rPh sb="0" eb="1">
      <t>シ</t>
    </rPh>
    <rPh sb="2" eb="3">
      <t>マチ</t>
    </rPh>
    <phoneticPr fontId="19"/>
  </si>
  <si>
    <t>会社名：</t>
    <rPh sb="0" eb="2">
      <t>カイシャ</t>
    </rPh>
    <rPh sb="2" eb="3">
      <t>メイ</t>
    </rPh>
    <phoneticPr fontId="19"/>
  </si>
  <si>
    <t>日付</t>
    <rPh sb="0" eb="2">
      <t>ヒヅケ</t>
    </rPh>
    <phoneticPr fontId="19"/>
  </si>
  <si>
    <t>昼夜</t>
    <rPh sb="0" eb="2">
      <t>チュウヤ</t>
    </rPh>
    <phoneticPr fontId="19"/>
  </si>
  <si>
    <t>人数</t>
    <rPh sb="0" eb="2">
      <t>ニンズウ</t>
    </rPh>
    <phoneticPr fontId="19"/>
  </si>
  <si>
    <t>稼動時間</t>
    <rPh sb="0" eb="2">
      <t>カドウ</t>
    </rPh>
    <rPh sb="2" eb="4">
      <t>ジカン</t>
    </rPh>
    <phoneticPr fontId="19"/>
  </si>
  <si>
    <t>延稼動時間</t>
    <rPh sb="0" eb="1">
      <t>ノ</t>
    </rPh>
    <rPh sb="1" eb="3">
      <t>カドウ</t>
    </rPh>
    <rPh sb="3" eb="5">
      <t>ジカン</t>
    </rPh>
    <phoneticPr fontId="19"/>
  </si>
  <si>
    <t>昼</t>
    <rPh sb="0" eb="1">
      <t>チュウヤ</t>
    </rPh>
    <phoneticPr fontId="19"/>
  </si>
  <si>
    <t>11日</t>
    <rPh sb="0" eb="3">
      <t>１１ニチ</t>
    </rPh>
    <phoneticPr fontId="19"/>
  </si>
  <si>
    <t>21日</t>
    <rPh sb="0" eb="3">
      <t>２１ニチ</t>
    </rPh>
    <phoneticPr fontId="19"/>
  </si>
  <si>
    <t>夜</t>
    <rPh sb="0" eb="1">
      <t>ヨル</t>
    </rPh>
    <phoneticPr fontId="19"/>
  </si>
  <si>
    <t>1日</t>
    <rPh sb="0" eb="2">
      <t>１ニチ</t>
    </rPh>
    <phoneticPr fontId="19"/>
  </si>
  <si>
    <t>22日</t>
    <rPh sb="2" eb="3">
      <t>２２ニチ</t>
    </rPh>
    <phoneticPr fontId="19"/>
  </si>
  <si>
    <t>2日</t>
    <rPh sb="0" eb="2">
      <t>２ニチ</t>
    </rPh>
    <phoneticPr fontId="19"/>
  </si>
  <si>
    <t>12日</t>
  </si>
  <si>
    <t>23日</t>
    <rPh sb="0" eb="3">
      <t>２３ニチ</t>
    </rPh>
    <phoneticPr fontId="19"/>
  </si>
  <si>
    <t>3日</t>
  </si>
  <si>
    <t>13日</t>
  </si>
  <si>
    <t>24日</t>
    <rPh sb="0" eb="3">
      <t>２４ニチ</t>
    </rPh>
    <phoneticPr fontId="19"/>
  </si>
  <si>
    <t>4日</t>
  </si>
  <si>
    <t>14日</t>
  </si>
  <si>
    <t>25日</t>
    <rPh sb="0" eb="3">
      <t>２５ニチ</t>
    </rPh>
    <phoneticPr fontId="19"/>
  </si>
  <si>
    <t>5日</t>
  </si>
  <si>
    <t>15日</t>
  </si>
  <si>
    <t>26日</t>
    <rPh sb="0" eb="3">
      <t>２６ニチ</t>
    </rPh>
    <phoneticPr fontId="19"/>
  </si>
  <si>
    <t>6日</t>
  </si>
  <si>
    <t>16日</t>
  </si>
  <si>
    <t>27日</t>
    <rPh sb="0" eb="3">
      <t>２７ニチ</t>
    </rPh>
    <phoneticPr fontId="19"/>
  </si>
  <si>
    <t>7日</t>
  </si>
  <si>
    <t>17日</t>
  </si>
  <si>
    <t>28日</t>
    <rPh sb="0" eb="3">
      <t>２８ニチ</t>
    </rPh>
    <phoneticPr fontId="19"/>
  </si>
  <si>
    <t>8日</t>
  </si>
  <si>
    <t>18日</t>
  </si>
  <si>
    <t>29日</t>
    <rPh sb="0" eb="3">
      <t>２９ニチ</t>
    </rPh>
    <phoneticPr fontId="19"/>
  </si>
  <si>
    <t>9日</t>
  </si>
  <si>
    <t>19日</t>
  </si>
  <si>
    <t>30日</t>
    <rPh sb="0" eb="3">
      <t>３０ニチ</t>
    </rPh>
    <phoneticPr fontId="19"/>
  </si>
  <si>
    <t>10日</t>
    <rPh sb="0" eb="3">
      <t>２ニチ</t>
    </rPh>
    <phoneticPr fontId="19"/>
  </si>
  <si>
    <t>20日</t>
  </si>
  <si>
    <t>31日</t>
    <rPh sb="0" eb="3">
      <t>３０ニチ</t>
    </rPh>
    <phoneticPr fontId="19"/>
  </si>
  <si>
    <t>人</t>
    <rPh sb="0" eb="1">
      <t>ニン</t>
    </rPh>
    <phoneticPr fontId="19"/>
  </si>
  <si>
    <t>　　合計稼動時間：</t>
    <rPh sb="2" eb="4">
      <t>ゴウケイ</t>
    </rPh>
    <rPh sb="4" eb="6">
      <t>カドウ</t>
    </rPh>
    <rPh sb="6" eb="8">
      <t>ジカン</t>
    </rPh>
    <phoneticPr fontId="19"/>
  </si>
  <si>
    <t>時間</t>
    <rPh sb="0" eb="2">
      <t>ジカン</t>
    </rPh>
    <phoneticPr fontId="19"/>
  </si>
  <si>
    <t>記入例</t>
    <rPh sb="0" eb="2">
      <t>キニュウ</t>
    </rPh>
    <rPh sb="2" eb="3">
      <t>レイ</t>
    </rPh>
    <phoneticPr fontId="19"/>
  </si>
  <si>
    <t>＜6月21日～7月20日＞</t>
    <rPh sb="2" eb="3">
      <t>ガツ</t>
    </rPh>
    <rPh sb="3" eb="6">
      <t>２１ニチ</t>
    </rPh>
    <rPh sb="8" eb="9">
      <t>ガツ</t>
    </rPh>
    <rPh sb="9" eb="12">
      <t>２０ニチ</t>
    </rPh>
    <phoneticPr fontId="19"/>
  </si>
  <si>
    <t>〇　〇　〇　〇</t>
    <phoneticPr fontId="19"/>
  </si>
  <si>
    <t>施工場所：東京</t>
    <rPh sb="0" eb="2">
      <t>セコウ</t>
    </rPh>
    <rPh sb="2" eb="4">
      <t>バショ</t>
    </rPh>
    <rPh sb="5" eb="7">
      <t>トウキョウ</t>
    </rPh>
    <phoneticPr fontId="19"/>
  </si>
  <si>
    <t>県　台東</t>
    <rPh sb="0" eb="1">
      <t>ケン</t>
    </rPh>
    <rPh sb="2" eb="4">
      <t>タイトウ</t>
    </rPh>
    <phoneticPr fontId="19"/>
  </si>
  <si>
    <t>ケミコ担当者：〇　〇</t>
    <rPh sb="3" eb="6">
      <t>タントウシャ</t>
    </rPh>
    <phoneticPr fontId="19"/>
  </si>
  <si>
    <t>工法：　〇　〇　〇</t>
    <rPh sb="0" eb="2">
      <t>コウホウ</t>
    </rPh>
    <phoneticPr fontId="19"/>
  </si>
  <si>
    <t>〇　〇　〇　株式会社</t>
    <rPh sb="6" eb="7">
      <t>カブキ</t>
    </rPh>
    <rPh sb="7" eb="8">
      <t>シキ</t>
    </rPh>
    <rPh sb="8" eb="10">
      <t>ガイシャ</t>
    </rPh>
    <phoneticPr fontId="19"/>
  </si>
  <si>
    <t>　6月</t>
    <rPh sb="2" eb="3">
      <t>ガツ</t>
    </rPh>
    <phoneticPr fontId="19"/>
  </si>
  <si>
    <t>　7月</t>
    <rPh sb="2" eb="3">
      <t>ガツ</t>
    </rPh>
    <phoneticPr fontId="19"/>
  </si>
  <si>
    <t>　　合計人数：</t>
    <rPh sb="2" eb="4">
      <t>ゴウケイ</t>
    </rPh>
    <rPh sb="4" eb="6">
      <t>ニンズウ</t>
    </rPh>
    <phoneticPr fontId="19"/>
  </si>
  <si>
    <t>工事原価コード分類基準（参考資料）</t>
    <rPh sb="0" eb="2">
      <t>コウジ</t>
    </rPh>
    <rPh sb="2" eb="4">
      <t>ゲンカ</t>
    </rPh>
    <rPh sb="7" eb="9">
      <t>ブンルイ</t>
    </rPh>
    <rPh sb="9" eb="11">
      <t>キジュン</t>
    </rPh>
    <rPh sb="12" eb="14">
      <t>サンコウ</t>
    </rPh>
    <rPh sb="14" eb="16">
      <t>シリョウ</t>
    </rPh>
    <phoneticPr fontId="19"/>
  </si>
  <si>
    <t>登録番号</t>
    <rPh sb="0" eb="4">
      <t>トウロクバンゴウ</t>
    </rPh>
    <phoneticPr fontId="3"/>
  </si>
  <si>
    <t>T4011501010012</t>
    <phoneticPr fontId="3"/>
  </si>
  <si>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19"/>
  </si>
  <si>
    <t>東京都千代田区神田錦町3-21</t>
    <rPh sb="0" eb="3">
      <t>トウキョウト</t>
    </rPh>
    <rPh sb="3" eb="7">
      <t>チヨダク</t>
    </rPh>
    <rPh sb="7" eb="9">
      <t>カンダ</t>
    </rPh>
    <rPh sb="9" eb="11">
      <t>ニシキマチ</t>
    </rPh>
    <phoneticPr fontId="3"/>
  </si>
  <si>
    <t>小野田ケミコ株式会社</t>
    <rPh sb="0" eb="3">
      <t>オノダ</t>
    </rPh>
    <rPh sb="6" eb="8">
      <t>カブシキ</t>
    </rPh>
    <rPh sb="8" eb="10">
      <t>カイシャ</t>
    </rPh>
    <phoneticPr fontId="3"/>
  </si>
  <si>
    <t>代表取締役　＊＊　＊＊</t>
    <rPh sb="0" eb="2">
      <t>ダイヒョウ</t>
    </rPh>
    <rPh sb="2" eb="3">
      <t>ト</t>
    </rPh>
    <rPh sb="3" eb="4">
      <t>ジマリ</t>
    </rPh>
    <rPh sb="4" eb="5">
      <t>ヤク</t>
    </rPh>
    <phoneticPr fontId="3"/>
  </si>
  <si>
    <t>ＦＡＸ番号</t>
    <rPh sb="3" eb="5">
      <t>バンゴウ</t>
    </rPh>
    <phoneticPr fontId="3"/>
  </si>
  <si>
    <t>０＊－＊＊＊＊－＊＊＊＊</t>
    <phoneticPr fontId="3"/>
  </si>
  <si>
    <t>オノダケミコ(カ</t>
    <phoneticPr fontId="3"/>
  </si>
  <si>
    <t>1007046</t>
    <phoneticPr fontId="3"/>
  </si>
  <si>
    <t>001</t>
    <phoneticPr fontId="3"/>
  </si>
  <si>
    <t>ｵﾉﾀﾞｹﾐｺ(ｶ</t>
    <phoneticPr fontId="3"/>
  </si>
  <si>
    <t>0010</t>
    <phoneticPr fontId="3"/>
  </si>
  <si>
    <t>郵便番号、住所を入力して下さい。</t>
    <rPh sb="0" eb="4">
      <t>ユウビンバンゴウ</t>
    </rPh>
    <rPh sb="5" eb="7">
      <t>ジュウショ</t>
    </rPh>
    <rPh sb="8" eb="10">
      <t>ニュウリョク</t>
    </rPh>
    <rPh sb="12" eb="13">
      <t>クダ</t>
    </rPh>
    <phoneticPr fontId="19"/>
  </si>
  <si>
    <t>社名を入力して下さい。</t>
    <rPh sb="0" eb="2">
      <t>シャメイ</t>
    </rPh>
    <rPh sb="3" eb="5">
      <t>ニュウリョク</t>
    </rPh>
    <rPh sb="7" eb="8">
      <t>クダ</t>
    </rPh>
    <phoneticPr fontId="19"/>
  </si>
  <si>
    <t>代表者役職、氏名を入力して下さい。</t>
    <rPh sb="0" eb="3">
      <t>ダイヒョウシャ</t>
    </rPh>
    <rPh sb="3" eb="5">
      <t>ヤクショク</t>
    </rPh>
    <rPh sb="6" eb="8">
      <t>シメイ</t>
    </rPh>
    <rPh sb="9" eb="11">
      <t>ニュウリョク</t>
    </rPh>
    <rPh sb="13" eb="14">
      <t>クダ</t>
    </rPh>
    <phoneticPr fontId="19"/>
  </si>
  <si>
    <t>電話番号、ＦＡＸ番号入力して下さい。</t>
    <rPh sb="0" eb="4">
      <t>デンワバンゴウ</t>
    </rPh>
    <rPh sb="8" eb="10">
      <t>バンゴウ</t>
    </rPh>
    <rPh sb="10" eb="12">
      <t>ニュウリョク</t>
    </rPh>
    <rPh sb="14" eb="15">
      <t>クダ</t>
    </rPh>
    <phoneticPr fontId="3"/>
  </si>
  <si>
    <r>
      <rPr>
        <sz val="12"/>
        <color indexed="8"/>
        <rFont val="ＭＳ Ｐゴシック"/>
        <family val="3"/>
        <charset val="128"/>
      </rPr>
      <t>御社の振込先情報を入力下さい。</t>
    </r>
    <r>
      <rPr>
        <sz val="12"/>
        <color indexed="10"/>
        <rFont val="ＭＳ Ｐゴシック"/>
        <family val="3"/>
        <charset val="128"/>
      </rPr>
      <t>　　　　　　　　　　　　　　　　　　　　　　　　　　　　　　　　　　　　　　　　　　※当社のシステムに御社の振込先を登録していますので、振込先が変更になる場合は、弊社経理部もしくは請求書提出先の業務部へお知らせ下さい。</t>
    </r>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19"/>
  </si>
  <si>
    <t>請求年は西暦で入力して下さい。</t>
    <rPh sb="0" eb="2">
      <t>セイキュウ</t>
    </rPh>
    <rPh sb="2" eb="3">
      <t>ネン</t>
    </rPh>
    <rPh sb="4" eb="6">
      <t>セイレキ</t>
    </rPh>
    <rPh sb="7" eb="9">
      <t>ニュウリョク</t>
    </rPh>
    <rPh sb="11" eb="12">
      <t>クダ</t>
    </rPh>
    <phoneticPr fontId="19"/>
  </si>
  <si>
    <t>事業場を入力して下さい。</t>
    <rPh sb="0" eb="3">
      <t>ジギョウジョウ</t>
    </rPh>
    <rPh sb="4" eb="6">
      <t>ニュウリョク</t>
    </rPh>
    <rPh sb="8" eb="9">
      <t>クダ</t>
    </rPh>
    <phoneticPr fontId="19"/>
  </si>
  <si>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19"/>
  </si>
  <si>
    <t>弊社の工事担当者を入力して下さい。</t>
    <rPh sb="0" eb="2">
      <t>ヘイシャ</t>
    </rPh>
    <rPh sb="3" eb="5">
      <t>コウジ</t>
    </rPh>
    <rPh sb="5" eb="8">
      <t>タントウシャ</t>
    </rPh>
    <rPh sb="9" eb="11">
      <t>ニュウリョク</t>
    </rPh>
    <rPh sb="13" eb="14">
      <t>クダ</t>
    </rPh>
    <phoneticPr fontId="19"/>
  </si>
  <si>
    <t>事業場</t>
    <rPh sb="0" eb="3">
      <t>ジギョウジョウ</t>
    </rPh>
    <phoneticPr fontId="3"/>
  </si>
  <si>
    <t>工事本部</t>
  </si>
  <si>
    <t>河川改修工事</t>
    <rPh sb="0" eb="2">
      <t>カセン</t>
    </rPh>
    <rPh sb="2" eb="4">
      <t>カイシュウ</t>
    </rPh>
    <rPh sb="4" eb="6">
      <t>コウジ</t>
    </rPh>
    <phoneticPr fontId="3"/>
  </si>
  <si>
    <t>KV23050100</t>
    <phoneticPr fontId="3"/>
  </si>
  <si>
    <t>工事担当者</t>
    <rPh sb="0" eb="5">
      <t>コウジタントウシャ</t>
    </rPh>
    <phoneticPr fontId="3"/>
  </si>
  <si>
    <t>請求期間</t>
    <rPh sb="0" eb="2">
      <t>セイキュウ</t>
    </rPh>
    <rPh sb="2" eb="4">
      <t>キカン</t>
    </rPh>
    <phoneticPr fontId="3"/>
  </si>
  <si>
    <t>当初契約金額</t>
    <rPh sb="0" eb="2">
      <t>とうしょ</t>
    </rPh>
    <rPh sb="2" eb="4">
      <t>けいやく</t>
    </rPh>
    <rPh sb="4" eb="6">
      <t>きんがく</t>
    </rPh>
    <phoneticPr fontId="3" type="Hiragana" alignment="distributed"/>
  </si>
  <si>
    <t>式</t>
  </si>
  <si>
    <t>正会員は請求金額に1.5／100を乗じた額</t>
    <rPh sb="0" eb="3">
      <t>せいかいいん</t>
    </rPh>
    <rPh sb="4" eb="6">
      <t>せいきゅう</t>
    </rPh>
    <rPh sb="6" eb="8">
      <t>きんがく</t>
    </rPh>
    <rPh sb="17" eb="18">
      <t>じょう</t>
    </rPh>
    <rPh sb="20" eb="21">
      <t>がく</t>
    </rPh>
    <phoneticPr fontId="3" type="Hiragana" alignment="distributed"/>
  </si>
  <si>
    <t>支払承認印</t>
    <rPh sb="0" eb="2">
      <t>しはらい</t>
    </rPh>
    <rPh sb="2" eb="4">
      <t>しょうにん</t>
    </rPh>
    <rPh sb="4" eb="5">
      <t>じるし</t>
    </rPh>
    <phoneticPr fontId="3" type="Hiragana" alignment="distributed"/>
  </si>
  <si>
    <t>工事番号</t>
    <rPh sb="0" eb="4">
      <t>こうじばんごう</t>
    </rPh>
    <phoneticPr fontId="3" type="Hiragana" alignment="distributed"/>
  </si>
  <si>
    <t>請求金額</t>
    <phoneticPr fontId="3" type="Hiragana" alignment="distributed"/>
  </si>
  <si>
    <t>本体金額</t>
    <rPh sb="0" eb="4">
      <t>ほんたいきんがく</t>
    </rPh>
    <phoneticPr fontId="3" type="Hiragana" alignment="distributed"/>
  </si>
  <si>
    <t>本体金額</t>
    <rPh sb="0" eb="2">
      <t>ほんたい</t>
    </rPh>
    <rPh sb="2" eb="4">
      <t>きんがく</t>
    </rPh>
    <phoneticPr fontId="3" type="Hiragana" alignment="distributed"/>
  </si>
  <si>
    <t>本請求金額より相殺する場合は相殺対象の請求書等を添付の上提出願います。</t>
    <rPh sb="0" eb="1">
      <t>ほん</t>
    </rPh>
    <rPh sb="1" eb="3">
      <t>せいきゅう</t>
    </rPh>
    <rPh sb="3" eb="5">
      <t>きんがく</t>
    </rPh>
    <rPh sb="7" eb="9">
      <t>そうさい</t>
    </rPh>
    <rPh sb="11" eb="13">
      <t>ばあい</t>
    </rPh>
    <rPh sb="14" eb="16">
      <t>そうさい</t>
    </rPh>
    <rPh sb="16" eb="18">
      <t>たいしょう</t>
    </rPh>
    <rPh sb="19" eb="22">
      <t>せいきゅうしょ</t>
    </rPh>
    <rPh sb="22" eb="23">
      <t>とう</t>
    </rPh>
    <rPh sb="24" eb="26">
      <t>てんぷ</t>
    </rPh>
    <rPh sb="27" eb="28">
      <t>うえ</t>
    </rPh>
    <rPh sb="28" eb="30">
      <t>ていしゅつ</t>
    </rPh>
    <rPh sb="30" eb="31">
      <t>ねが</t>
    </rPh>
    <phoneticPr fontId="3" type="Hiragana" alignment="distributed"/>
  </si>
  <si>
    <r>
      <t>弊社が指定した取引先コードを入力して下さい。　　　　　　　　　　　　　　　　　　　　　</t>
    </r>
    <r>
      <rPr>
        <sz val="12"/>
        <color indexed="10"/>
        <rFont val="ＭＳ ゴシック"/>
        <family val="3"/>
        <charset val="128"/>
      </rPr>
      <t>※取引先コードがご不明な場合は、弊社経理部もしくは請求書提出先の業務部あてにお問合せ願います。</t>
    </r>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19"/>
  </si>
  <si>
    <t>消費税率を入力して下さい。（インボイス要件）</t>
    <rPh sb="0" eb="3">
      <t>ショウヒゼイ</t>
    </rPh>
    <rPh sb="3" eb="4">
      <t>リツ</t>
    </rPh>
    <rPh sb="5" eb="7">
      <t>ニュウリョク</t>
    </rPh>
    <rPh sb="9" eb="10">
      <t>クダ</t>
    </rPh>
    <rPh sb="19" eb="21">
      <t>ヨウケン</t>
    </rPh>
    <phoneticPr fontId="19"/>
  </si>
  <si>
    <t>工事名を入力して下さい。</t>
    <rPh sb="0" eb="2">
      <t>コウジ</t>
    </rPh>
    <rPh sb="2" eb="3">
      <t>メイ</t>
    </rPh>
    <rPh sb="4" eb="6">
      <t>ニュウリョク</t>
    </rPh>
    <rPh sb="8" eb="9">
      <t>クダ</t>
    </rPh>
    <phoneticPr fontId="19"/>
  </si>
  <si>
    <t>請求期間を西暦で入力して下さい。</t>
    <rPh sb="0" eb="2">
      <t>セイキュウ</t>
    </rPh>
    <rPh sb="2" eb="4">
      <t>キカン</t>
    </rPh>
    <rPh sb="5" eb="7">
      <t>セイレキ</t>
    </rPh>
    <rPh sb="8" eb="10">
      <t>ニュウリョク</t>
    </rPh>
    <rPh sb="12" eb="13">
      <t>クダ</t>
    </rPh>
    <phoneticPr fontId="19"/>
  </si>
  <si>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2" eb="24">
      <t>ニュウリョク</t>
    </rPh>
    <rPh sb="25" eb="27">
      <t>ニンイ</t>
    </rPh>
    <phoneticPr fontId="19"/>
  </si>
  <si>
    <t>税抜金額</t>
    <rPh sb="0" eb="2">
      <t>ゼイヌ</t>
    </rPh>
    <rPh sb="2" eb="4">
      <t>キンガク</t>
    </rPh>
    <phoneticPr fontId="3"/>
  </si>
  <si>
    <t>当初の契約金額を入力して下さい。</t>
    <rPh sb="0" eb="2">
      <t>トウショ</t>
    </rPh>
    <rPh sb="3" eb="5">
      <t>ケイヤク</t>
    </rPh>
    <rPh sb="5" eb="7">
      <t>キンガク</t>
    </rPh>
    <rPh sb="8" eb="10">
      <t>ニュウリョク</t>
    </rPh>
    <rPh sb="12" eb="13">
      <t>クダ</t>
    </rPh>
    <phoneticPr fontId="19"/>
  </si>
  <si>
    <t>契約金の増減金額を入力して下さい。</t>
    <rPh sb="0" eb="2">
      <t>ケイヤク</t>
    </rPh>
    <rPh sb="2" eb="3">
      <t>キン</t>
    </rPh>
    <rPh sb="4" eb="6">
      <t>ゾウゲン</t>
    </rPh>
    <rPh sb="6" eb="8">
      <t>キンガク</t>
    </rPh>
    <rPh sb="9" eb="11">
      <t>ニュウリョク</t>
    </rPh>
    <rPh sb="13" eb="14">
      <t>クダ</t>
    </rPh>
    <phoneticPr fontId="3"/>
  </si>
  <si>
    <t>前月迄の請求累計額を入力して下さい。</t>
    <rPh sb="0" eb="2">
      <t>ゼンゲツ</t>
    </rPh>
    <rPh sb="2" eb="3">
      <t>マデ</t>
    </rPh>
    <rPh sb="4" eb="6">
      <t>セイキュウ</t>
    </rPh>
    <rPh sb="6" eb="9">
      <t>ルイケイガク</t>
    </rPh>
    <rPh sb="10" eb="12">
      <t>ニュウリョク</t>
    </rPh>
    <rPh sb="14" eb="15">
      <t>クダ</t>
    </rPh>
    <phoneticPr fontId="19"/>
  </si>
  <si>
    <t>当月の請求金額を入力して下さい。</t>
    <rPh sb="0" eb="2">
      <t>トウゲツ</t>
    </rPh>
    <rPh sb="3" eb="5">
      <t>セイキュウ</t>
    </rPh>
    <rPh sb="5" eb="7">
      <t>キンガク</t>
    </rPh>
    <rPh sb="8" eb="10">
      <t>ニュウリョク</t>
    </rPh>
    <rPh sb="12" eb="13">
      <t>クダ</t>
    </rPh>
    <phoneticPr fontId="3"/>
  </si>
  <si>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3" type="Hiragana" alignment="distributed"/>
  </si>
  <si>
    <t>6，</t>
    <phoneticPr fontId="3" type="Hiragana" alignment="distributed"/>
  </si>
  <si>
    <t>請求書の記載方法をよくご確認の上、作成願います。</t>
    <rPh sb="0" eb="3">
      <t>せいきゅうしょ</t>
    </rPh>
    <rPh sb="4" eb="6">
      <t>きさい</t>
    </rPh>
    <rPh sb="6" eb="8">
      <t>ほうほう</t>
    </rPh>
    <rPh sb="12" eb="14">
      <t>かくにん</t>
    </rPh>
    <rPh sb="15" eb="16">
      <t>うえ</t>
    </rPh>
    <rPh sb="17" eb="19">
      <t>さくせい</t>
    </rPh>
    <rPh sb="19" eb="20">
      <t>ねが</t>
    </rPh>
    <phoneticPr fontId="3" type="Hiragana" alignment="distributed"/>
  </si>
  <si>
    <t>初期入力シート</t>
    <rPh sb="0" eb="2">
      <t>ショキ</t>
    </rPh>
    <rPh sb="2" eb="4">
      <t>ニュウリョク</t>
    </rPh>
    <phoneticPr fontId="3"/>
  </si>
  <si>
    <t>入力項目</t>
    <rPh sb="0" eb="2">
      <t>ニュウリョク</t>
    </rPh>
    <rPh sb="2" eb="4">
      <t>コウモク</t>
    </rPh>
    <phoneticPr fontId="3"/>
  </si>
  <si>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3"/>
  </si>
  <si>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3"/>
  </si>
  <si>
    <t>振込銀行データ</t>
    <rPh sb="0" eb="2">
      <t>フリコ</t>
    </rPh>
    <rPh sb="2" eb="4">
      <t>ギンコウ</t>
    </rPh>
    <phoneticPr fontId="3"/>
  </si>
  <si>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3"/>
  </si>
  <si>
    <t>口座種類（普通、当座）、口座番号</t>
    <rPh sb="0" eb="2">
      <t>コウザ</t>
    </rPh>
    <rPh sb="2" eb="4">
      <t>シュルイ</t>
    </rPh>
    <rPh sb="5" eb="7">
      <t>フツウ</t>
    </rPh>
    <rPh sb="8" eb="10">
      <t>トウザ</t>
    </rPh>
    <rPh sb="12" eb="14">
      <t>コウザ</t>
    </rPh>
    <rPh sb="14" eb="16">
      <t>バンゴウ</t>
    </rPh>
    <phoneticPr fontId="3"/>
  </si>
  <si>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3"/>
  </si>
  <si>
    <t>請求データ入力シート</t>
    <rPh sb="0" eb="2">
      <t>セイキュウ</t>
    </rPh>
    <rPh sb="5" eb="7">
      <t>ニュウリョク</t>
    </rPh>
    <phoneticPr fontId="3"/>
  </si>
  <si>
    <t>請求データ入力</t>
    <rPh sb="0" eb="2">
      <t>セイキュウ</t>
    </rPh>
    <rPh sb="5" eb="7">
      <t>ニュウリョク</t>
    </rPh>
    <phoneticPr fontId="3"/>
  </si>
  <si>
    <t>請求書用紙印刷</t>
    <rPh sb="0" eb="3">
      <t>セイキュウショ</t>
    </rPh>
    <rPh sb="3" eb="5">
      <t>ヨウシ</t>
    </rPh>
    <rPh sb="5" eb="7">
      <t>インサツ</t>
    </rPh>
    <phoneticPr fontId="3"/>
  </si>
  <si>
    <t>注意事項</t>
    <rPh sb="0" eb="2">
      <t>チュウイ</t>
    </rPh>
    <rPh sb="2" eb="4">
      <t>ジコウ</t>
    </rPh>
    <phoneticPr fontId="3"/>
  </si>
  <si>
    <t>データは水色のセルのみ入力して下さい。</t>
    <rPh sb="4" eb="6">
      <t>ミズイロ</t>
    </rPh>
    <rPh sb="11" eb="13">
      <t>ニュウリョク</t>
    </rPh>
    <rPh sb="15" eb="16">
      <t>クダ</t>
    </rPh>
    <phoneticPr fontId="3"/>
  </si>
  <si>
    <t>欄</t>
    <rPh sb="0" eb="1">
      <t>ラン</t>
    </rPh>
    <phoneticPr fontId="3"/>
  </si>
  <si>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3"/>
  </si>
  <si>
    <t>（印刷の余白設定・セルの高さを変える等）</t>
    <rPh sb="1" eb="3">
      <t>インサツ</t>
    </rPh>
    <rPh sb="4" eb="6">
      <t>ヨハク</t>
    </rPh>
    <rPh sb="6" eb="8">
      <t>セッテイ</t>
    </rPh>
    <rPh sb="12" eb="13">
      <t>タカ</t>
    </rPh>
    <rPh sb="15" eb="16">
      <t>カ</t>
    </rPh>
    <rPh sb="18" eb="19">
      <t>トウ</t>
    </rPh>
    <phoneticPr fontId="3"/>
  </si>
  <si>
    <t>弊社との契約金額と請求金額を入力願います。</t>
    <rPh sb="0" eb="2">
      <t>ヘイシャ</t>
    </rPh>
    <rPh sb="4" eb="6">
      <t>ケイヤク</t>
    </rPh>
    <rPh sb="6" eb="8">
      <t>キンガク</t>
    </rPh>
    <rPh sb="9" eb="11">
      <t>セイキュウ</t>
    </rPh>
    <rPh sb="11" eb="13">
      <t>キンガク</t>
    </rPh>
    <rPh sb="14" eb="16">
      <t>ニュウリョク</t>
    </rPh>
    <rPh sb="16" eb="17">
      <t>ネガ</t>
    </rPh>
    <phoneticPr fontId="3"/>
  </si>
  <si>
    <t>該当工事の情報を入力願います。</t>
    <rPh sb="0" eb="2">
      <t>ガイトウ</t>
    </rPh>
    <rPh sb="2" eb="4">
      <t>コウジ</t>
    </rPh>
    <rPh sb="5" eb="7">
      <t>ジョウホウ</t>
    </rPh>
    <rPh sb="8" eb="10">
      <t>ニュウリョク</t>
    </rPh>
    <rPh sb="10" eb="11">
      <t>ネガ</t>
    </rPh>
    <phoneticPr fontId="3"/>
  </si>
  <si>
    <t>当初契約金額、契約金増減額、前月迄請求金額、当月請求額、内容</t>
    <rPh sb="0" eb="2">
      <t>トウショ</t>
    </rPh>
    <rPh sb="2" eb="4">
      <t>ケイヤク</t>
    </rPh>
    <rPh sb="4" eb="6">
      <t>キンガク</t>
    </rPh>
    <rPh sb="7" eb="10">
      <t>ケイヤクキン</t>
    </rPh>
    <rPh sb="10" eb="13">
      <t>ゾウゲンガク</t>
    </rPh>
    <rPh sb="28" eb="30">
      <t>ナイヨウ</t>
    </rPh>
    <phoneticPr fontId="3"/>
  </si>
  <si>
    <t>消費税率を入力して下さい。（インボイス要件）</t>
    <rPh sb="0" eb="3">
      <t>ショウヒゼイ</t>
    </rPh>
    <rPh sb="3" eb="4">
      <t>リツ</t>
    </rPh>
    <rPh sb="5" eb="7">
      <t>ニュウリョク</t>
    </rPh>
    <rPh sb="9" eb="10">
      <t>クダ</t>
    </rPh>
    <rPh sb="19" eb="21">
      <t>ヨウケン</t>
    </rPh>
    <phoneticPr fontId="3"/>
  </si>
  <si>
    <t>　※請求書に「場稼働時間報告書」を必ず添付して提出して下さい。</t>
    <rPh sb="2" eb="4">
      <t>セイキュウ</t>
    </rPh>
    <rPh sb="4" eb="5">
      <t>ショ</t>
    </rPh>
    <rPh sb="7" eb="8">
      <t>バ</t>
    </rPh>
    <rPh sb="8" eb="10">
      <t>カドウ</t>
    </rPh>
    <rPh sb="10" eb="12">
      <t>ジカン</t>
    </rPh>
    <rPh sb="12" eb="15">
      <t>ホウコクショ</t>
    </rPh>
    <rPh sb="17" eb="18">
      <t>カナラ</t>
    </rPh>
    <rPh sb="19" eb="21">
      <t>テンプ</t>
    </rPh>
    <rPh sb="23" eb="25">
      <t>テイシュツ</t>
    </rPh>
    <rPh sb="27" eb="28">
      <t>クダ</t>
    </rPh>
    <phoneticPr fontId="3"/>
  </si>
  <si>
    <t>御社の振込先口座の情報を入力願います。</t>
    <rPh sb="0" eb="2">
      <t>オンシャ</t>
    </rPh>
    <rPh sb="3" eb="5">
      <t>フリコミ</t>
    </rPh>
    <rPh sb="5" eb="6">
      <t>サキ</t>
    </rPh>
    <rPh sb="6" eb="8">
      <t>コウザ</t>
    </rPh>
    <rPh sb="9" eb="11">
      <t>ジョウホウ</t>
    </rPh>
    <rPh sb="12" eb="14">
      <t>ニュウリョク</t>
    </rPh>
    <rPh sb="14" eb="15">
      <t>ネガ</t>
    </rPh>
    <phoneticPr fontId="3"/>
  </si>
  <si>
    <t>指定請求書記載方法（施工会社用）</t>
    <rPh sb="0" eb="1">
      <t>ユビ</t>
    </rPh>
    <rPh sb="1" eb="2">
      <t>サダム</t>
    </rPh>
    <rPh sb="2" eb="3">
      <t>ショウ</t>
    </rPh>
    <rPh sb="3" eb="4">
      <t>モトム</t>
    </rPh>
    <rPh sb="4" eb="5">
      <t>ショ</t>
    </rPh>
    <rPh sb="5" eb="7">
      <t>キサイ</t>
    </rPh>
    <rPh sb="7" eb="9">
      <t>ホウホウ</t>
    </rPh>
    <rPh sb="10" eb="12">
      <t>セコウ</t>
    </rPh>
    <rPh sb="12" eb="14">
      <t>カイシャ</t>
    </rPh>
    <rPh sb="14" eb="15">
      <t>ヨウ</t>
    </rPh>
    <rPh sb="15" eb="16">
      <t>シャヨウ</t>
    </rPh>
    <phoneticPr fontId="3"/>
  </si>
  <si>
    <t>消費税(10%)</t>
  </si>
  <si>
    <t>施工費</t>
  </si>
  <si>
    <t>登録番号</t>
  </si>
  <si>
    <t>T4011501010012</t>
  </si>
  <si>
    <t>101</t>
  </si>
  <si>
    <t>0054</t>
  </si>
  <si>
    <t>東京都千代田区神田錦町3-21</t>
  </si>
  <si>
    <t>河川改修工事</t>
  </si>
  <si>
    <t>オノダケミコ(カ</t>
  </si>
  <si>
    <t>（工事担当者　小野田　様）</t>
  </si>
  <si>
    <t>代表取締役　＊＊　＊＊</t>
  </si>
  <si>
    <t>０＊－＊＊＊＊－＊＊＊＊</t>
  </si>
  <si>
    <t>0010</t>
  </si>
  <si>
    <t>100</t>
  </si>
  <si>
    <t>三井住友銀行</t>
  </si>
  <si>
    <t>本店営業部</t>
  </si>
  <si>
    <t>ｵﾉﾀﾞｹﾐｺ(ｶ</t>
  </si>
  <si>
    <t>普通</t>
  </si>
  <si>
    <t>1111111号）</t>
  </si>
  <si>
    <t>1007046001</t>
  </si>
  <si>
    <t>　</t>
  </si>
  <si>
    <t>（工事担当者名　小野田　様）</t>
  </si>
  <si>
    <t/>
  </si>
  <si>
    <t>インボイス要件を満たす指定請求書様式に更新致しました。</t>
    <rPh sb="5" eb="7">
      <t>ようけん</t>
    </rPh>
    <rPh sb="8" eb="9">
      <t>み</t>
    </rPh>
    <rPh sb="11" eb="13">
      <t>してい</t>
    </rPh>
    <rPh sb="13" eb="16">
      <t>せいきゅうしょ</t>
    </rPh>
    <rPh sb="16" eb="18">
      <t>ようしき</t>
    </rPh>
    <rPh sb="19" eb="21">
      <t>こうしん</t>
    </rPh>
    <rPh sb="21" eb="22">
      <t>いた</t>
    </rPh>
    <phoneticPr fontId="3" type="Hiragana" alignment="distributed"/>
  </si>
  <si>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3" type="Hiragana" alignment="distributed"/>
  </si>
  <si>
    <t>臨時会員は請求金額に3.0／1,000乗じた額</t>
    <rPh sb="0" eb="2">
      <t>りんじ</t>
    </rPh>
    <rPh sb="2" eb="4">
      <t>かいいん</t>
    </rPh>
    <rPh sb="5" eb="7">
      <t>せいきゅう</t>
    </rPh>
    <rPh sb="7" eb="9">
      <t>きんがく</t>
    </rPh>
    <rPh sb="19" eb="20">
      <t>じょう</t>
    </rPh>
    <rPh sb="22" eb="23">
      <t>がく</t>
    </rPh>
    <phoneticPr fontId="3" type="Hiragana" alignment="distributed"/>
  </si>
  <si>
    <t>報告日： 2023年　7月　20日</t>
    <rPh sb="0" eb="2">
      <t>ホウコク</t>
    </rPh>
    <rPh sb="2" eb="3">
      <t>ビ</t>
    </rPh>
    <rPh sb="9" eb="10">
      <t>ネン</t>
    </rPh>
    <rPh sb="12" eb="13">
      <t>ガツ</t>
    </rPh>
    <rPh sb="16" eb="17">
      <t>ニチ</t>
    </rPh>
    <phoneticPr fontId="19"/>
  </si>
  <si>
    <t>　　現場稼動時間報告書（2023年　７月）　</t>
    <rPh sb="2" eb="4">
      <t>ゲンバ</t>
    </rPh>
    <rPh sb="4" eb="6">
      <t>カドウ</t>
    </rPh>
    <rPh sb="6" eb="8">
      <t>ジカン</t>
    </rPh>
    <rPh sb="8" eb="11">
      <t>ホウコクショ</t>
    </rPh>
    <rPh sb="16" eb="17">
      <t>ネン</t>
    </rPh>
    <rPh sb="19" eb="20">
      <t>ガツ</t>
    </rPh>
    <phoneticPr fontId="19"/>
  </si>
  <si>
    <t>担当部署：東京支店　工事部　　</t>
    <rPh sb="0" eb="2">
      <t>タントウ</t>
    </rPh>
    <rPh sb="2" eb="4">
      <t>ブショ</t>
    </rPh>
    <rPh sb="5" eb="7">
      <t>トウキョウ</t>
    </rPh>
    <rPh sb="7" eb="9">
      <t>シテン</t>
    </rPh>
    <rPh sb="10" eb="13">
      <t>コウジブ</t>
    </rPh>
    <phoneticPr fontId="19"/>
  </si>
  <si>
    <t>指定請求書記載方法</t>
    <rPh sb="0" eb="2">
      <t>シテイ</t>
    </rPh>
    <rPh sb="2" eb="5">
      <t>セイキュウショ</t>
    </rPh>
    <rPh sb="5" eb="7">
      <t>キサイ</t>
    </rPh>
    <rPh sb="7" eb="9">
      <t>ホウホウ</t>
    </rPh>
    <phoneticPr fontId="3"/>
  </si>
  <si>
    <t>工事本部(005300)</t>
  </si>
  <si>
    <t>労務費(1102018000)</t>
  </si>
  <si>
    <t>請求書ＮＯ</t>
    <rPh sb="0" eb="2">
      <t>セイキュウ</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</si>
</sst>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43" formatCode="_ * #,##0.00_ ;_ * \-#,##0.00_ ;_ * &quot;-&quot;??_ ;_ @_ "/>
    <numFmt numFmtId="176" formatCode="#,##0.0_ "/>
    <numFmt numFmtId="177" formatCode="#,##0_ "/>
    <numFmt numFmtId="178" formatCode="[$-411]ggge&quot;年&quot;"/>
    <numFmt numFmtId="179" formatCode="#,##0;&quot;▲ &quot;#,##0"/>
    <numFmt numFmtId="180" formatCode="&quot;$&quot;#,##0_);[Red]\(&quot;$&quot;#,##0\)"/>
    <numFmt numFmtId="181" formatCode="\w\w\w"/>
    <numFmt numFmtId="182" formatCode="_-&quot;｣&quot;* #,##0_-;\-&quot;｣&quot;* #,##0_-;_-&quot;｣&quot;* &quot;-&quot;_-;_-@_-"/>
    <numFmt numFmtId="183" formatCode="_-&quot;｣&quot;* #,##0.00_-;\-&quot;｣&quot;* #,##0.00_-;_-&quot;｣&quot;* &quot;-&quot;??_-;_-@_-"/>
    <numFmt numFmtId="184" formatCode="#,##0.0_);[Red]\(#,##0.0\)"/>
    <numFmt numFmtId="185" formatCode="yyyy&quot;年&quot;m&quot;月&quot;d&quot;日&quot;;@"/>
    <numFmt numFmtId="186" formatCode="yyyy&quot;年&quot;"/>
    <numFmt numFmtId="187" formatCode="&quot;¥&quot;#,##0_);[Red]\(&quot;¥&quot;#,##0\)"/>
    <numFmt numFmtId="188" formatCode="yyyy&quot;年&quot;m&quot;月&quot;;@"/>
  </numFmts>
  <fonts count="58">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8"/>
      <name val="ＭＳ ゴシック"/>
      <family val="3"/>
      <charset val="128"/>
    </font>
    <font>
      <sz val="12"/>
      <name val="HG正楷書体-PRO"/>
      <family val="4"/>
      <charset val="128"/>
    </font>
    <font>
      <sz val="14"/>
      <name val="HG正楷書体-PRO"/>
      <family val="4"/>
      <charset val="128"/>
    </font>
    <font>
      <sz val="13"/>
      <name val="HG正楷書体-PRO"/>
      <family val="4"/>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b/>
      <sz val="11"/>
      <name val="ＭＳ Ｐゴシック"/>
      <family val="3"/>
      <charset val="128"/>
    </font>
    <font>
      <b/>
      <sz val="14"/>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sz val="9"/>
      <name val="ＭＳ 明朝"/>
      <family val="1"/>
      <charset val="128"/>
    </font>
    <font>
      <b/>
      <sz val="11"/>
      <name val="ＭＳ 明朝"/>
      <family val="1"/>
      <charset val="128"/>
    </font>
    <font>
      <b/>
      <sz val="10"/>
      <name val="ＭＳ 明朝"/>
      <family val="1"/>
      <charset val="128"/>
    </font>
    <font>
      <b/>
      <sz val="9"/>
      <name val="ＭＳ 明朝"/>
      <family val="1"/>
      <charset val="128"/>
    </font>
    <font>
      <b/>
      <sz val="11"/>
      <name val="ＭＳ ゴシック"/>
      <family val="3"/>
      <charset val="128"/>
    </font>
    <font>
      <b/>
      <u/>
      <sz val="16"/>
      <name val="ＭＳ 明朝"/>
      <family val="1"/>
      <charset val="128"/>
    </font>
    <font>
      <sz val="20"/>
      <name val="ＭＳ 明朝"/>
      <family val="1"/>
      <charset val="128"/>
    </font>
    <font>
      <sz val="22"/>
      <name val="ＭＳ 明朝"/>
      <family val="1"/>
      <charset val="128"/>
    </font>
    <font>
      <sz val="12"/>
      <color indexed="8"/>
      <name val="ＭＳ Ｐゴシック"/>
      <family val="3"/>
      <charset val="128"/>
    </font>
    <font>
      <sz val="12"/>
      <color indexed="10"/>
      <name val="ＭＳ Ｐゴシック"/>
      <family val="3"/>
      <charset val="128"/>
    </font>
    <font>
      <b/>
      <sz val="9"/>
      <color indexed="81"/>
      <name val="MS P ゴシック"/>
      <family val="3"/>
      <charset val="128"/>
    </font>
    <font>
      <b/>
      <sz val="14"/>
      <name val="ＭＳ ゴシック"/>
      <family val="3"/>
      <charset val="128"/>
    </font>
    <font>
      <sz val="10"/>
      <color theme="1"/>
      <name val="ＭＳ 明朝"/>
      <family val="1"/>
      <charset val="128"/>
    </font>
    <font>
      <sz val="12"/>
      <color rgb="FFFF0000"/>
      <name val="ＭＳ 明朝"/>
      <family val="1"/>
      <charset val="128"/>
    </font>
    <font>
      <sz val="12"/>
      <color rgb="FFFF0000"/>
      <name val="ＭＳ ゴシック"/>
      <family val="3"/>
      <charset val="128"/>
    </font>
    <font>
      <sz val="12"/>
      <color rgb="FFFF0000"/>
      <name val="ＭＳ Ｐゴシック"/>
      <family val="3"/>
      <charset val="128"/>
      <scheme val="minor"/>
    </font>
    <font>
      <sz val="16"/>
      <color rgb="FFFF0000"/>
      <name val="ＭＳ ゴシック"/>
      <family val="3"/>
      <charset val="128"/>
    </font>
    <font>
      <sz val="18"/>
      <color rgb="FFFF0000"/>
      <name val="ＭＳ ゴシック"/>
      <family val="3"/>
      <charset val="128"/>
    </font>
    <font>
      <sz val="12"/>
      <color rgb="FFFF0000"/>
      <name val="ＭＳ Ｐゴシック"/>
      <family val="3"/>
      <charset val="128"/>
    </font>
    <font>
      <sz val="14"/>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double">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double">
        <color indexed="64"/>
      </bottom>
      <diagonal/>
    </border>
  </borders>
  <cellStyleXfs count="19">
    <xf numFmtId="0" fontId="0" fillId="0" borderId="0"/>
    <xf numFmtId="181" fontId="20" fillId="0" borderId="0" applyFill="0" applyBorder="0" applyAlignment="0"/>
    <xf numFmtId="43" fontId="21" fillId="0" borderId="0" applyFont="0" applyFill="0" applyBorder="0" applyAlignment="0" applyProtection="0"/>
    <xf numFmtId="182" fontId="21" fillId="0" borderId="0" applyFont="0" applyFill="0" applyBorder="0" applyAlignment="0" applyProtection="0"/>
    <xf numFmtId="183" fontId="21" fillId="0" borderId="0" applyFont="0" applyFill="0" applyBorder="0" applyAlignment="0" applyProtection="0"/>
    <xf numFmtId="38" fontId="22"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2" fillId="3" borderId="3" applyNumberFormat="0" applyBorder="0" applyAlignment="0" applyProtection="0"/>
    <xf numFmtId="180" fontId="20" fillId="0" borderId="0"/>
    <xf numFmtId="0" fontId="21" fillId="0" borderId="0"/>
    <xf numFmtId="10" fontId="21" fillId="0" borderId="0" applyFont="0" applyFill="0" applyBorder="0" applyAlignment="0" applyProtection="0"/>
    <xf numFmtId="9" fontId="20" fillId="0" borderId="0" applyFont="0" applyFill="0" applyBorder="0" applyAlignment="0" applyProtection="0">
      <alignment vertical="center"/>
    </xf>
    <xf numFmtId="38" fontId="2" fillId="0" borderId="0" applyFont="0" applyFill="0" applyBorder="0" applyAlignment="0" applyProtection="0"/>
    <xf numFmtId="38" fontId="20" fillId="0" borderId="0" applyFont="0" applyFill="0" applyBorder="0" applyAlignment="0" applyProtection="0">
      <alignment vertical="center"/>
    </xf>
    <xf numFmtId="0" fontId="20" fillId="0" borderId="0">
      <alignment vertical="center"/>
    </xf>
    <xf numFmtId="0" fontId="20" fillId="0" borderId="0"/>
    <xf numFmtId="0" fontId="24" fillId="0" borderId="0"/>
    <xf numFmtId="0" fontId="17" fillId="0" borderId="0"/>
  </cellStyleXfs>
  <cellXfs count="778">
    <xf numFmtId="0" fontId="0" fillId="0" borderId="0" xfId="0"/>
    <xf numFmtId="0" fontId="0" fillId="0" borderId="0" xfId="0" applyAlignment="1">
      <alignment horizontal="distributed"/>
    </xf>
    <xf numFmtId="0" fontId="0" fillId="0" borderId="0" xfId="0" applyAlignment="1">
      <alignment horizontal="center"/>
    </xf>
    <xf numFmtId="58" fontId="0" fillId="0" borderId="0" xfId="0" applyNumberFormat="1"/>
    <xf numFmtId="58" fontId="0" fillId="0" borderId="4" xfId="0" applyNumberFormat="1" applyBorder="1"/>
    <xf numFmtId="0" fontId="10" fillId="0" borderId="0" xfId="0" applyFont="1" applyAlignment="1">
      <alignment horizontal="right"/>
    </xf>
    <xf numFmtId="0" fontId="10" fillId="0" borderId="0" xfId="0" applyFont="1" applyAlignment="1">
      <alignment horizontal="center"/>
    </xf>
    <xf numFmtId="0" fontId="10" fillId="0" borderId="0" xfId="0" applyFont="1"/>
    <xf numFmtId="0" fontId="11" fillId="0" borderId="0" xfId="0" applyFont="1"/>
    <xf numFmtId="178" fontId="11" fillId="0" borderId="0" xfId="0" applyNumberFormat="1" applyFont="1"/>
    <xf numFmtId="49" fontId="11" fillId="0" borderId="0" xfId="0" applyNumberFormat="1" applyFont="1" applyAlignment="1">
      <alignment horizontal="center"/>
    </xf>
    <xf numFmtId="0" fontId="7" fillId="0" borderId="0" xfId="0" applyFont="1" applyAlignment="1">
      <alignment horizontal="distributed"/>
    </xf>
    <xf numFmtId="0" fontId="8" fillId="0" borderId="0" xfId="0" applyFont="1" applyAlignment="1">
      <alignment horizontal="distributed"/>
    </xf>
    <xf numFmtId="0" fontId="2" fillId="0" borderId="0" xfId="0" applyFont="1"/>
    <xf numFmtId="0" fontId="10" fillId="0" borderId="0" xfId="0" applyFont="1" applyAlignment="1">
      <alignment horizontal="distributed"/>
    </xf>
    <xf numFmtId="0" fontId="2" fillId="0" borderId="0" xfId="0" applyFont="1" applyAlignment="1">
      <alignment horizontal="distributed"/>
    </xf>
    <xf numFmtId="0" fontId="13" fillId="0" borderId="0" xfId="0" applyFont="1"/>
    <xf numFmtId="0" fontId="2" fillId="0" borderId="0" xfId="0" applyFont="1" applyAlignment="1">
      <alignment horizontal="center"/>
    </xf>
    <xf numFmtId="0" fontId="0" fillId="0" borderId="0" xfId="0" applyAlignment="1">
      <alignment horizontal="distributed" vertical="center"/>
    </xf>
    <xf numFmtId="0" fontId="18" fillId="0" borderId="0" xfId="0" applyFont="1"/>
    <xf numFmtId="0" fontId="0" fillId="0" borderId="3" xfId="0" applyBorder="1" applyAlignment="1">
      <alignment horizontal="distributed"/>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xf>
    <xf numFmtId="0" fontId="0" fillId="0" borderId="6" xfId="0" applyBorder="1" applyAlignment="1">
      <alignment horizontal="distributed"/>
    </xf>
    <xf numFmtId="0" fontId="0" fillId="0" borderId="7" xfId="0" applyBorder="1" applyAlignment="1">
      <alignment horizontal="distributed"/>
    </xf>
    <xf numFmtId="0" fontId="0" fillId="0" borderId="8"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distributed" vertical="center"/>
    </xf>
    <xf numFmtId="0" fontId="0" fillId="0" borderId="10" xfId="0" applyBorder="1" applyAlignment="1">
      <alignment vertical="center"/>
    </xf>
    <xf numFmtId="0" fontId="0" fillId="0" borderId="10" xfId="0"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distributed"/>
    </xf>
    <xf numFmtId="0" fontId="0" fillId="0" borderId="15" xfId="0" applyBorder="1"/>
    <xf numFmtId="0" fontId="0" fillId="0" borderId="5" xfId="0" applyBorder="1" applyAlignment="1">
      <alignment vertical="center"/>
    </xf>
    <xf numFmtId="0" fontId="0" fillId="0" borderId="16" xfId="0" applyBorder="1" applyAlignment="1">
      <alignment vertical="center"/>
    </xf>
    <xf numFmtId="176" fontId="0" fillId="0" borderId="17" xfId="0" applyNumberFormat="1" applyBorder="1" applyAlignment="1">
      <alignment horizontal="center" vertical="center"/>
    </xf>
    <xf numFmtId="184" fontId="0" fillId="0" borderId="3" xfId="0" applyNumberFormat="1" applyBorder="1" applyAlignment="1">
      <alignment horizontal="center" vertical="center"/>
    </xf>
    <xf numFmtId="0" fontId="0" fillId="0" borderId="7" xfId="0" applyBorder="1" applyAlignment="1">
      <alignment horizontal="distributed" vertical="center"/>
    </xf>
    <xf numFmtId="176" fontId="0" fillId="0" borderId="18" xfId="0" applyNumberFormat="1" applyBorder="1" applyAlignment="1">
      <alignment horizontal="center" vertical="center"/>
    </xf>
    <xf numFmtId="184" fontId="0" fillId="0" borderId="7" xfId="0" applyNumberFormat="1" applyBorder="1" applyAlignment="1">
      <alignment horizontal="center" vertical="center"/>
    </xf>
    <xf numFmtId="0" fontId="0" fillId="0" borderId="6" xfId="0" applyBorder="1" applyAlignment="1">
      <alignment horizontal="distributed" vertical="center"/>
    </xf>
    <xf numFmtId="176" fontId="0" fillId="0" borderId="19" xfId="0" applyNumberFormat="1" applyBorder="1" applyAlignment="1">
      <alignment horizontal="center" vertical="center"/>
    </xf>
    <xf numFmtId="184" fontId="0" fillId="0" borderId="6"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5" xfId="0" applyNumberFormat="1" applyBorder="1" applyAlignment="1">
      <alignment horizontal="center" vertical="center"/>
    </xf>
    <xf numFmtId="176" fontId="0" fillId="0" borderId="3" xfId="0" applyNumberForma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176" fontId="0" fillId="0" borderId="22" xfId="0" applyNumberFormat="1" applyBorder="1" applyAlignment="1">
      <alignment horizontal="center" vertical="center"/>
    </xf>
    <xf numFmtId="5" fontId="2" fillId="0" borderId="0" xfId="0" applyNumberFormat="1" applyFont="1" applyAlignment="1">
      <alignment horizontal="distributed" vertical="center"/>
    </xf>
    <xf numFmtId="0" fontId="0" fillId="0" borderId="23" xfId="0" applyBorder="1" applyAlignment="1">
      <alignment vertical="center"/>
    </xf>
    <xf numFmtId="0" fontId="10" fillId="0" borderId="0" xfId="0" applyFont="1" applyAlignment="1">
      <alignment vertical="center"/>
    </xf>
    <xf numFmtId="0" fontId="3" fillId="0" borderId="0" xfId="0" applyFont="1" applyAlignment="1">
      <alignment vertical="center"/>
    </xf>
    <xf numFmtId="0" fontId="0" fillId="4" borderId="4" xfId="0" applyFill="1" applyBorder="1" applyProtection="1">
      <protection locked="0"/>
    </xf>
    <xf numFmtId="49" fontId="0" fillId="4" borderId="4" xfId="0" applyNumberFormat="1" applyFill="1" applyBorder="1" applyProtection="1">
      <protection locked="0"/>
    </xf>
    <xf numFmtId="176" fontId="0" fillId="0" borderId="17" xfId="0" applyNumberFormat="1" applyBorder="1" applyAlignment="1">
      <alignment horizontal="center"/>
    </xf>
    <xf numFmtId="176" fontId="0" fillId="0" borderId="3" xfId="0" applyNumberFormat="1" applyBorder="1" applyAlignment="1">
      <alignment horizontal="center"/>
    </xf>
    <xf numFmtId="176" fontId="0" fillId="0" borderId="5" xfId="0" applyNumberFormat="1" applyBorder="1" applyAlignment="1">
      <alignment horizontal="center"/>
    </xf>
    <xf numFmtId="184" fontId="0" fillId="0" borderId="3" xfId="0" applyNumberFormat="1" applyBorder="1" applyAlignment="1">
      <alignment horizontal="center"/>
    </xf>
    <xf numFmtId="184" fontId="0" fillId="0" borderId="7" xfId="0" applyNumberFormat="1" applyBorder="1" applyAlignment="1">
      <alignment horizontal="center"/>
    </xf>
    <xf numFmtId="184" fontId="0" fillId="0" borderId="6" xfId="0" applyNumberFormat="1" applyBorder="1" applyAlignment="1">
      <alignment horizontal="center"/>
    </xf>
    <xf numFmtId="176" fontId="0" fillId="0" borderId="18" xfId="0" applyNumberFormat="1" applyBorder="1" applyAlignment="1">
      <alignment horizontal="center"/>
    </xf>
    <xf numFmtId="176" fontId="0" fillId="0" borderId="19" xfId="0" applyNumberFormat="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distributed" vertical="center"/>
    </xf>
    <xf numFmtId="176" fontId="0" fillId="0" borderId="27" xfId="0" applyNumberFormat="1" applyBorder="1" applyAlignment="1">
      <alignment horizontal="center"/>
    </xf>
    <xf numFmtId="0" fontId="27" fillId="0" borderId="0" xfId="0" applyFont="1" applyAlignment="1">
      <alignment horizontal="distributed" justifyLastLine="1"/>
    </xf>
    <xf numFmtId="0" fontId="26" fillId="0" borderId="0" xfId="0" applyFont="1"/>
    <xf numFmtId="0" fontId="26" fillId="0" borderId="0" xfId="0" applyFont="1" applyAlignment="1">
      <alignment horizontal="right"/>
    </xf>
    <xf numFmtId="0" fontId="0" fillId="0" borderId="3" xfId="0" applyBorder="1" applyAlignment="1">
      <alignment horizontal="distributed" vertical="center" justifyLastLine="1"/>
    </xf>
    <xf numFmtId="49" fontId="0" fillId="4" borderId="4" xfId="0" applyNumberFormat="1" applyFill="1" applyBorder="1" applyAlignment="1" applyProtection="1">
      <alignment horizontal="center"/>
      <protection locked="0"/>
    </xf>
    <xf numFmtId="0" fontId="0" fillId="0" borderId="0" xfId="0" applyProtection="1">
      <protection locked="0"/>
    </xf>
    <xf numFmtId="0" fontId="1" fillId="0" borderId="0" xfId="0" applyFont="1"/>
    <xf numFmtId="176" fontId="0" fillId="0" borderId="27" xfId="0" applyNumberFormat="1" applyBorder="1" applyAlignment="1">
      <alignment horizontal="center" vertical="center"/>
    </xf>
    <xf numFmtId="0" fontId="0" fillId="0" borderId="20"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28" xfId="0" applyBorder="1" applyAlignment="1">
      <alignment horizontal="distributed" vertical="center" justifyLastLine="1"/>
    </xf>
    <xf numFmtId="0" fontId="29" fillId="0" borderId="0" xfId="0" applyFont="1"/>
    <xf numFmtId="0" fontId="10" fillId="0" borderId="0" xfId="0" applyFont="1" applyAlignment="1">
      <alignment horizontal="left" vertical="center"/>
    </xf>
    <xf numFmtId="0" fontId="10" fillId="0" borderId="29" xfId="0" applyFont="1" applyBorder="1" applyAlignment="1">
      <alignment vertical="center"/>
    </xf>
    <xf numFmtId="0" fontId="10" fillId="0" borderId="0" xfId="0" applyFont="1" applyAlignment="1">
      <alignment horizontal="right" vertical="center"/>
    </xf>
    <xf numFmtId="49" fontId="2" fillId="0" borderId="0" xfId="0" applyNumberFormat="1" applyFont="1"/>
    <xf numFmtId="0" fontId="20" fillId="0" borderId="0" xfId="16" applyAlignment="1">
      <alignment horizontal="center" vertical="center"/>
    </xf>
    <xf numFmtId="0" fontId="20" fillId="0" borderId="0" xfId="16" applyAlignment="1">
      <alignment vertical="center"/>
    </xf>
    <xf numFmtId="0" fontId="34" fillId="0" borderId="0" xfId="16" applyFont="1" applyAlignment="1">
      <alignment horizontal="right" vertical="center"/>
    </xf>
    <xf numFmtId="0" fontId="30" fillId="0" borderId="3" xfId="16" applyFont="1" applyBorder="1" applyAlignment="1">
      <alignment horizontal="center" vertical="center"/>
    </xf>
    <xf numFmtId="0" fontId="30" fillId="0" borderId="30" xfId="16" applyFont="1" applyBorder="1" applyAlignment="1">
      <alignment horizontal="center" vertical="center"/>
    </xf>
    <xf numFmtId="0" fontId="30" fillId="0" borderId="18" xfId="16" applyFont="1" applyBorder="1" applyAlignment="1">
      <alignment horizontal="center" vertical="center"/>
    </xf>
    <xf numFmtId="0" fontId="30" fillId="0" borderId="31" xfId="16" applyFont="1" applyBorder="1" applyAlignment="1">
      <alignment horizontal="center" vertical="center"/>
    </xf>
    <xf numFmtId="0" fontId="32" fillId="0" borderId="31" xfId="16" applyFont="1" applyBorder="1" applyAlignment="1">
      <alignment vertical="center"/>
    </xf>
    <xf numFmtId="0" fontId="50" fillId="0" borderId="32" xfId="16" applyFont="1" applyBorder="1" applyAlignment="1">
      <alignment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2" fillId="0" borderId="32" xfId="16" applyFont="1" applyBorder="1" applyAlignment="1">
      <alignment vertical="center"/>
    </xf>
    <xf numFmtId="0" fontId="32" fillId="0" borderId="5" xfId="16" applyFont="1" applyBorder="1" applyAlignment="1">
      <alignment vertical="center"/>
    </xf>
    <xf numFmtId="0" fontId="32" fillId="0" borderId="7" xfId="16" applyFont="1" applyBorder="1" applyAlignment="1">
      <alignment vertical="center"/>
    </xf>
    <xf numFmtId="0" fontId="32" fillId="0" borderId="34" xfId="16" applyFont="1" applyBorder="1" applyAlignment="1">
      <alignment vertical="center"/>
    </xf>
    <xf numFmtId="0" fontId="32" fillId="0" borderId="35" xfId="16" applyFont="1" applyBorder="1" applyAlignment="1">
      <alignment vertical="center"/>
    </xf>
    <xf numFmtId="49" fontId="32" fillId="0" borderId="32" xfId="16" applyNumberFormat="1" applyFont="1" applyBorder="1" applyAlignment="1">
      <alignment vertical="center"/>
    </xf>
    <xf numFmtId="0" fontId="30" fillId="0" borderId="16" xfId="16" applyFont="1" applyBorder="1" applyAlignment="1">
      <alignment horizontal="center" vertical="center"/>
    </xf>
    <xf numFmtId="0" fontId="30" fillId="0" borderId="34" xfId="16" applyFont="1" applyBorder="1" applyAlignment="1">
      <alignment horizontal="center" vertical="center"/>
    </xf>
    <xf numFmtId="0" fontId="30" fillId="0" borderId="35" xfId="16" applyFont="1" applyBorder="1" applyAlignment="1">
      <alignment horizontal="center" vertical="center"/>
    </xf>
    <xf numFmtId="0" fontId="32" fillId="0" borderId="30" xfId="16" applyFont="1" applyBorder="1" applyAlignment="1">
      <alignment vertical="center"/>
    </xf>
    <xf numFmtId="0" fontId="30" fillId="0" borderId="0" xfId="16" applyFont="1" applyAlignment="1">
      <alignment horizontal="center" vertical="center"/>
    </xf>
    <xf numFmtId="0" fontId="30" fillId="0" borderId="8" xfId="16" applyFont="1" applyBorder="1" applyAlignment="1">
      <alignment horizontal="center" vertical="center"/>
    </xf>
    <xf numFmtId="0" fontId="30" fillId="0" borderId="5" xfId="16" applyFont="1" applyBorder="1" applyAlignment="1">
      <alignment horizontal="center" vertical="center"/>
    </xf>
    <xf numFmtId="0" fontId="20" fillId="0" borderId="9" xfId="16" applyBorder="1" applyAlignment="1">
      <alignment horizontal="center" vertical="center"/>
    </xf>
    <xf numFmtId="0" fontId="32" fillId="0" borderId="9" xfId="16" applyFont="1" applyBorder="1" applyAlignment="1">
      <alignment vertical="center"/>
    </xf>
    <xf numFmtId="0" fontId="30" fillId="0" borderId="0" xfId="16" applyFont="1" applyAlignment="1">
      <alignment vertical="center"/>
    </xf>
    <xf numFmtId="0" fontId="20" fillId="0" borderId="18" xfId="16" applyBorder="1" applyAlignment="1">
      <alignment horizontal="center" vertical="center"/>
    </xf>
    <xf numFmtId="0" fontId="20" fillId="0" borderId="31" xfId="16" applyBorder="1" applyAlignment="1">
      <alignment horizontal="center" vertical="center"/>
    </xf>
    <xf numFmtId="0" fontId="20" fillId="0" borderId="31" xfId="16" applyBorder="1" applyAlignment="1">
      <alignment vertical="center"/>
    </xf>
    <xf numFmtId="0" fontId="20" fillId="0" borderId="34" xfId="16" applyBorder="1" applyAlignment="1">
      <alignment horizontal="center" vertical="center"/>
    </xf>
    <xf numFmtId="0" fontId="20" fillId="0" borderId="34" xfId="16" applyBorder="1" applyAlignment="1">
      <alignment vertical="center"/>
    </xf>
    <xf numFmtId="0" fontId="20" fillId="0" borderId="30" xfId="16" applyBorder="1" applyAlignment="1">
      <alignment horizontal="center" vertical="center"/>
    </xf>
    <xf numFmtId="0" fontId="20" fillId="0" borderId="30" xfId="16" applyBorder="1" applyAlignment="1">
      <alignment vertical="center"/>
    </xf>
    <xf numFmtId="0" fontId="20" fillId="0" borderId="32" xfId="16" applyBorder="1" applyAlignment="1">
      <alignment horizontal="center" vertical="center"/>
    </xf>
    <xf numFmtId="0" fontId="32" fillId="0" borderId="2" xfId="16" applyFont="1" applyBorder="1" applyAlignment="1">
      <alignment vertical="center"/>
    </xf>
    <xf numFmtId="0" fontId="20" fillId="0" borderId="3" xfId="16" applyBorder="1" applyAlignment="1">
      <alignment vertical="center"/>
    </xf>
    <xf numFmtId="0" fontId="32" fillId="0" borderId="8" xfId="16" applyFont="1" applyBorder="1" applyAlignment="1">
      <alignment vertical="center"/>
    </xf>
    <xf numFmtId="0" fontId="30" fillId="0" borderId="33" xfId="16" applyFont="1" applyBorder="1" applyAlignment="1">
      <alignment vertical="center"/>
    </xf>
    <xf numFmtId="0" fontId="30" fillId="0" borderId="18" xfId="16" applyFont="1" applyBorder="1" applyAlignment="1">
      <alignment vertical="center"/>
    </xf>
    <xf numFmtId="0" fontId="30" fillId="0" borderId="16" xfId="16" applyFont="1" applyBorder="1" applyAlignment="1">
      <alignment vertical="center"/>
    </xf>
    <xf numFmtId="0" fontId="30" fillId="0" borderId="17" xfId="16" applyFont="1" applyBorder="1" applyAlignment="1">
      <alignment vertical="center"/>
    </xf>
    <xf numFmtId="0" fontId="38" fillId="0" borderId="17" xfId="16" applyFont="1" applyBorder="1" applyAlignment="1">
      <alignment vertical="center"/>
    </xf>
    <xf numFmtId="0" fontId="30" fillId="0" borderId="36" xfId="16" applyFont="1" applyBorder="1" applyAlignment="1">
      <alignment horizontal="center" vertical="center"/>
    </xf>
    <xf numFmtId="0" fontId="20" fillId="0" borderId="37" xfId="16" applyBorder="1" applyAlignment="1">
      <alignment horizontal="center" vertical="center"/>
    </xf>
    <xf numFmtId="0" fontId="20" fillId="0" borderId="38" xfId="16" applyBorder="1" applyAlignment="1">
      <alignment horizontal="center" vertical="center"/>
    </xf>
    <xf numFmtId="0" fontId="20" fillId="0" borderId="39" xfId="16" applyBorder="1" applyAlignment="1">
      <alignment horizontal="center" vertical="center"/>
    </xf>
    <xf numFmtId="0" fontId="20" fillId="0" borderId="40" xfId="16" applyBorder="1" applyAlignment="1">
      <alignment horizontal="center" vertical="center"/>
    </xf>
    <xf numFmtId="0" fontId="39" fillId="0" borderId="41" xfId="16" applyFont="1" applyBorder="1" applyAlignment="1">
      <alignment horizontal="center" vertical="center"/>
    </xf>
    <xf numFmtId="0" fontId="39" fillId="0" borderId="42" xfId="16" applyFont="1" applyBorder="1" applyAlignment="1">
      <alignment horizontal="center" vertical="center"/>
    </xf>
    <xf numFmtId="0" fontId="40" fillId="0" borderId="43" xfId="16" applyFont="1" applyBorder="1" applyAlignment="1">
      <alignment vertical="center"/>
    </xf>
    <xf numFmtId="0" fontId="33" fillId="0" borderId="44" xfId="16" applyFont="1" applyBorder="1" applyAlignment="1">
      <alignment horizontal="center" vertical="center"/>
    </xf>
    <xf numFmtId="0" fontId="33" fillId="0" borderId="42" xfId="16" applyFont="1" applyBorder="1" applyAlignment="1">
      <alignment horizontal="center" vertical="center"/>
    </xf>
    <xf numFmtId="0" fontId="40" fillId="0" borderId="27" xfId="16" applyFont="1" applyBorder="1" applyAlignment="1">
      <alignment vertical="center"/>
    </xf>
    <xf numFmtId="0" fontId="39" fillId="0" borderId="45" xfId="16" applyFont="1" applyBorder="1" applyAlignment="1">
      <alignment horizontal="center" vertical="center"/>
    </xf>
    <xf numFmtId="0" fontId="39" fillId="0" borderId="32" xfId="16" applyFont="1" applyBorder="1" applyAlignment="1">
      <alignment horizontal="center" vertical="center"/>
    </xf>
    <xf numFmtId="0" fontId="39" fillId="0" borderId="0" xfId="16" applyFont="1" applyAlignment="1">
      <alignment vertical="center"/>
    </xf>
    <xf numFmtId="0" fontId="33" fillId="0" borderId="37" xfId="16" applyFont="1" applyBorder="1" applyAlignment="1">
      <alignment horizontal="center" vertical="center"/>
    </xf>
    <xf numFmtId="0" fontId="33" fillId="0" borderId="32" xfId="16" applyFont="1" applyBorder="1" applyAlignment="1">
      <alignment horizontal="center" vertical="center"/>
    </xf>
    <xf numFmtId="0" fontId="40" fillId="0" borderId="35" xfId="16" applyFont="1" applyBorder="1" applyAlignment="1">
      <alignment vertical="center"/>
    </xf>
    <xf numFmtId="0" fontId="40" fillId="0" borderId="29" xfId="16" applyFont="1" applyBorder="1" applyAlignment="1">
      <alignment vertical="center"/>
    </xf>
    <xf numFmtId="0" fontId="39" fillId="0" borderId="8" xfId="16" applyFont="1" applyBorder="1" applyAlignment="1">
      <alignment vertical="center"/>
    </xf>
    <xf numFmtId="0" fontId="33" fillId="0" borderId="38" xfId="16" applyFont="1" applyBorder="1" applyAlignment="1">
      <alignment horizontal="center" vertical="center"/>
    </xf>
    <xf numFmtId="0" fontId="33" fillId="0" borderId="34" xfId="16" applyFont="1" applyBorder="1" applyAlignment="1">
      <alignment horizontal="center" vertical="center"/>
    </xf>
    <xf numFmtId="0" fontId="40" fillId="0" borderId="5" xfId="16" applyFont="1" applyBorder="1" applyAlignment="1">
      <alignment vertical="center"/>
    </xf>
    <xf numFmtId="0" fontId="40" fillId="0" borderId="2" xfId="16" applyFont="1" applyBorder="1" applyAlignment="1">
      <alignment vertical="center"/>
    </xf>
    <xf numFmtId="0" fontId="33" fillId="0" borderId="39" xfId="16" applyFont="1" applyBorder="1" applyAlignment="1">
      <alignment horizontal="center" vertical="center"/>
    </xf>
    <xf numFmtId="0" fontId="33" fillId="0" borderId="30" xfId="16" applyFont="1" applyBorder="1" applyAlignment="1">
      <alignment horizontal="center" vertical="center"/>
    </xf>
    <xf numFmtId="0" fontId="40" fillId="0" borderId="3" xfId="16" applyFont="1" applyBorder="1" applyAlignment="1">
      <alignment vertical="center"/>
    </xf>
    <xf numFmtId="0" fontId="39" fillId="0" borderId="35" xfId="16" applyFont="1" applyBorder="1" applyAlignment="1">
      <alignment horizontal="center" vertical="center"/>
    </xf>
    <xf numFmtId="0" fontId="40" fillId="0" borderId="8" xfId="16" applyFont="1" applyBorder="1" applyAlignment="1">
      <alignment vertical="center"/>
    </xf>
    <xf numFmtId="0" fontId="40" fillId="0" borderId="46" xfId="16" applyFont="1" applyBorder="1" applyAlignment="1">
      <alignment vertical="center"/>
    </xf>
    <xf numFmtId="0" fontId="39" fillId="0" borderId="34" xfId="16" applyFont="1" applyBorder="1" applyAlignment="1">
      <alignment horizontal="center" vertical="center"/>
    </xf>
    <xf numFmtId="0" fontId="40" fillId="0" borderId="47" xfId="16" applyFont="1" applyBorder="1" applyAlignment="1">
      <alignment vertical="center"/>
    </xf>
    <xf numFmtId="0" fontId="40" fillId="0" borderId="0" xfId="16" applyFont="1" applyAlignment="1">
      <alignment vertical="center"/>
    </xf>
    <xf numFmtId="0" fontId="39" fillId="0" borderId="32" xfId="16" applyFont="1" applyBorder="1" applyAlignment="1">
      <alignment horizontal="left" vertical="center" textRotation="90"/>
    </xf>
    <xf numFmtId="0" fontId="39" fillId="0" borderId="35" xfId="16" applyFont="1" applyBorder="1" applyAlignment="1">
      <alignment horizontal="left" vertical="center" textRotation="90"/>
    </xf>
    <xf numFmtId="0" fontId="39" fillId="0" borderId="48" xfId="16" applyFont="1" applyBorder="1" applyAlignment="1">
      <alignment horizontal="center" vertical="center"/>
    </xf>
    <xf numFmtId="0" fontId="40" fillId="0" borderId="49" xfId="16" applyFont="1" applyBorder="1" applyAlignment="1">
      <alignment vertical="center"/>
    </xf>
    <xf numFmtId="0" fontId="33" fillId="0" borderId="50" xfId="16" applyFont="1" applyBorder="1" applyAlignment="1">
      <alignment horizontal="center" vertical="center"/>
    </xf>
    <xf numFmtId="0" fontId="33" fillId="0" borderId="51" xfId="16" applyFont="1" applyBorder="1" applyAlignment="1">
      <alignment horizontal="center" vertical="center"/>
    </xf>
    <xf numFmtId="0" fontId="40" fillId="0" borderId="14" xfId="16" applyFont="1" applyBorder="1" applyAlignment="1">
      <alignment vertical="center"/>
    </xf>
    <xf numFmtId="0" fontId="39" fillId="0" borderId="51" xfId="16" applyFont="1" applyBorder="1" applyAlignment="1">
      <alignment horizontal="left" vertical="center" textRotation="90"/>
    </xf>
    <xf numFmtId="0" fontId="40" fillId="0" borderId="52" xfId="16" applyFont="1" applyBorder="1" applyAlignment="1">
      <alignment vertical="center"/>
    </xf>
    <xf numFmtId="0" fontId="29" fillId="0" borderId="0" xfId="0" applyFont="1" applyAlignment="1">
      <alignment horizontal="right"/>
    </xf>
    <xf numFmtId="0" fontId="51" fillId="0" borderId="0" xfId="0" applyFont="1"/>
    <xf numFmtId="0" fontId="29" fillId="4" borderId="4" xfId="0" applyFont="1" applyFill="1" applyBorder="1" applyProtection="1">
      <protection locked="0"/>
    </xf>
    <xf numFmtId="0" fontId="41" fillId="0" borderId="53" xfId="16" applyFont="1" applyBorder="1" applyAlignment="1">
      <alignment vertical="center"/>
    </xf>
    <xf numFmtId="0" fontId="41" fillId="0" borderId="29" xfId="16" applyFont="1" applyBorder="1" applyAlignment="1">
      <alignment vertical="center"/>
    </xf>
    <xf numFmtId="0" fontId="41" fillId="0" borderId="46" xfId="16" applyFont="1" applyBorder="1" applyAlignment="1">
      <alignment vertical="center"/>
    </xf>
    <xf numFmtId="0" fontId="42" fillId="0" borderId="37" xfId="0" applyFont="1" applyBorder="1" applyAlignment="1">
      <alignment horizontal="center" vertical="center"/>
    </xf>
    <xf numFmtId="49" fontId="42" fillId="0" borderId="40" xfId="0" applyNumberFormat="1" applyFont="1" applyBorder="1" applyAlignment="1">
      <alignment horizontal="center" vertical="center"/>
    </xf>
    <xf numFmtId="49" fontId="42" fillId="0" borderId="38" xfId="0" applyNumberFormat="1" applyFont="1" applyBorder="1" applyAlignment="1">
      <alignment horizontal="center" vertical="center"/>
    </xf>
    <xf numFmtId="49" fontId="42" fillId="0" borderId="37" xfId="0" applyNumberFormat="1" applyFont="1" applyBorder="1" applyAlignment="1">
      <alignment horizontal="center" vertical="center"/>
    </xf>
    <xf numFmtId="0" fontId="0" fillId="0" borderId="0" xfId="0" applyAlignment="1">
      <alignment vertical="center"/>
    </xf>
    <xf numFmtId="179" fontId="0" fillId="0" borderId="54" xfId="0" applyNumberFormat="1" applyBorder="1" applyAlignment="1">
      <alignment horizontal="right" vertical="center"/>
    </xf>
    <xf numFmtId="0" fontId="29" fillId="0" borderId="0" xfId="0" applyFont="1" applyAlignment="1">
      <alignment horizontal="center"/>
    </xf>
    <xf numFmtId="179" fontId="0" fillId="0" borderId="9" xfId="0" applyNumberFormat="1" applyBorder="1" applyAlignment="1">
      <alignment horizontal="right" vertical="center"/>
    </xf>
    <xf numFmtId="179" fontId="0" fillId="0" borderId="2" xfId="0" applyNumberFormat="1" applyBorder="1" applyAlignment="1">
      <alignment horizontal="right" vertical="center"/>
    </xf>
    <xf numFmtId="179" fontId="0" fillId="0" borderId="20" xfId="0" applyNumberFormat="1" applyBorder="1" applyAlignment="1">
      <alignment horizontal="right" vertical="center"/>
    </xf>
    <xf numFmtId="179" fontId="0" fillId="0" borderId="8" xfId="0" applyNumberFormat="1" applyBorder="1" applyAlignment="1">
      <alignment horizontal="right" vertical="center"/>
    </xf>
    <xf numFmtId="179" fontId="0" fillId="0" borderId="24" xfId="0" applyNumberFormat="1" applyBorder="1" applyAlignment="1">
      <alignment horizontal="right" vertical="center"/>
    </xf>
    <xf numFmtId="0" fontId="52" fillId="0" borderId="0" xfId="0" applyFont="1"/>
    <xf numFmtId="179" fontId="0" fillId="0" borderId="2" xfId="0" applyNumberFormat="1" applyBorder="1" applyAlignment="1">
      <alignment horizontal="right"/>
    </xf>
    <xf numFmtId="179" fontId="0" fillId="0" borderId="24" xfId="0" applyNumberFormat="1" applyBorder="1" applyAlignment="1">
      <alignment horizontal="right"/>
    </xf>
    <xf numFmtId="179" fontId="0" fillId="0" borderId="9" xfId="0" applyNumberFormat="1" applyBorder="1" applyAlignment="1">
      <alignment horizontal="right"/>
    </xf>
    <xf numFmtId="179" fontId="0" fillId="0" borderId="25" xfId="0" applyNumberFormat="1" applyBorder="1" applyAlignment="1">
      <alignment horizontal="right"/>
    </xf>
    <xf numFmtId="0" fontId="51" fillId="0" borderId="0" xfId="0" applyFont="1" applyAlignment="1">
      <alignment horizontal="right"/>
    </xf>
    <xf numFmtId="0" fontId="29" fillId="0" borderId="55" xfId="0" applyFont="1" applyBorder="1"/>
    <xf numFmtId="0" fontId="29" fillId="0" borderId="29" xfId="0" applyFont="1" applyBorder="1"/>
    <xf numFmtId="0" fontId="29" fillId="0" borderId="13" xfId="0" applyFont="1" applyBorder="1"/>
    <xf numFmtId="0" fontId="29" fillId="0" borderId="49" xfId="0" applyFont="1" applyBorder="1"/>
    <xf numFmtId="0" fontId="29" fillId="0" borderId="52" xfId="0" applyFont="1" applyBorder="1"/>
    <xf numFmtId="0" fontId="52" fillId="0" borderId="0" xfId="0" applyFont="1" applyAlignment="1">
      <alignment horizontal="right"/>
    </xf>
    <xf numFmtId="179" fontId="0" fillId="0" borderId="8" xfId="0" applyNumberFormat="1" applyBorder="1" applyAlignment="1">
      <alignment horizontal="right"/>
    </xf>
    <xf numFmtId="0" fontId="30" fillId="0" borderId="0" xfId="17" applyFont="1"/>
    <xf numFmtId="0" fontId="30" fillId="0" borderId="29" xfId="17" applyFont="1" applyBorder="1" applyAlignment="1">
      <alignment horizontal="center"/>
    </xf>
    <xf numFmtId="0" fontId="30" fillId="0" borderId="23" xfId="17" applyFont="1" applyBorder="1" applyAlignment="1">
      <alignment horizontal="center"/>
    </xf>
    <xf numFmtId="0" fontId="30" fillId="0" borderId="56" xfId="17" applyFont="1" applyBorder="1" applyAlignment="1">
      <alignment horizontal="center"/>
    </xf>
    <xf numFmtId="0" fontId="44" fillId="0" borderId="0" xfId="17" applyFont="1"/>
    <xf numFmtId="0" fontId="45" fillId="0" borderId="0" xfId="17" applyFont="1"/>
    <xf numFmtId="0" fontId="44" fillId="0" borderId="29" xfId="17" applyFont="1" applyBorder="1"/>
    <xf numFmtId="0" fontId="44" fillId="0" borderId="45" xfId="17" applyFont="1" applyBorder="1"/>
    <xf numFmtId="0" fontId="31" fillId="0" borderId="0" xfId="17" applyFont="1" applyAlignment="1">
      <alignment horizontal="center"/>
    </xf>
    <xf numFmtId="0" fontId="31" fillId="0" borderId="29" xfId="17" applyFont="1" applyBorder="1" applyAlignment="1">
      <alignment horizontal="center"/>
    </xf>
    <xf numFmtId="0" fontId="31" fillId="0" borderId="48" xfId="17" applyFont="1" applyBorder="1" applyAlignment="1">
      <alignment horizontal="center"/>
    </xf>
    <xf numFmtId="0" fontId="31" fillId="0" borderId="52" xfId="17" applyFont="1" applyBorder="1" applyAlignment="1">
      <alignment horizontal="center"/>
    </xf>
    <xf numFmtId="0" fontId="30" fillId="0" borderId="0" xfId="17" applyFont="1" applyAlignment="1">
      <alignment horizontal="left"/>
    </xf>
    <xf numFmtId="0" fontId="29" fillId="0" borderId="8" xfId="17" applyFont="1" applyBorder="1"/>
    <xf numFmtId="0" fontId="29" fillId="0" borderId="0" xfId="17" applyFont="1"/>
    <xf numFmtId="0" fontId="29" fillId="0" borderId="8" xfId="17" applyFont="1" applyBorder="1" applyAlignment="1">
      <alignment horizontal="left"/>
    </xf>
    <xf numFmtId="0" fontId="30" fillId="0" borderId="57" xfId="17" applyFont="1" applyBorder="1" applyAlignment="1">
      <alignment horizontal="center"/>
    </xf>
    <xf numFmtId="0" fontId="30" fillId="0" borderId="58" xfId="17" applyFont="1" applyBorder="1" applyAlignment="1">
      <alignment horizontal="center"/>
    </xf>
    <xf numFmtId="0" fontId="30" fillId="0" borderId="59" xfId="17" applyFont="1" applyBorder="1" applyAlignment="1">
      <alignment horizontal="center"/>
    </xf>
    <xf numFmtId="0" fontId="30" fillId="0" borderId="60" xfId="17" applyFont="1" applyBorder="1" applyAlignment="1">
      <alignment horizontal="center"/>
    </xf>
    <xf numFmtId="0" fontId="30" fillId="0" borderId="61" xfId="17" applyFont="1" applyBorder="1" applyAlignment="1">
      <alignment horizontal="center"/>
    </xf>
    <xf numFmtId="0" fontId="30" fillId="0" borderId="62" xfId="17" applyFont="1" applyBorder="1" applyAlignment="1">
      <alignment horizontal="center"/>
    </xf>
    <xf numFmtId="0" fontId="30" fillId="0" borderId="45" xfId="17" applyFont="1" applyBorder="1"/>
    <xf numFmtId="0" fontId="30" fillId="0" borderId="63" xfId="17" applyFont="1" applyBorder="1" applyAlignment="1">
      <alignment horizontal="center"/>
    </xf>
    <xf numFmtId="0" fontId="30" fillId="0" borderId="64" xfId="17" applyFont="1" applyBorder="1"/>
    <xf numFmtId="0" fontId="30" fillId="0" borderId="65" xfId="17" applyFont="1" applyBorder="1"/>
    <xf numFmtId="0" fontId="30" fillId="0" borderId="15" xfId="17" applyFont="1" applyBorder="1" applyAlignment="1">
      <alignment horizontal="center"/>
    </xf>
    <xf numFmtId="0" fontId="30" fillId="0" borderId="5" xfId="17" applyFont="1" applyBorder="1" applyAlignment="1">
      <alignment horizontal="center"/>
    </xf>
    <xf numFmtId="0" fontId="30" fillId="0" borderId="5" xfId="17" applyFont="1" applyBorder="1"/>
    <xf numFmtId="0" fontId="30" fillId="0" borderId="66" xfId="17" applyFont="1" applyBorder="1"/>
    <xf numFmtId="0" fontId="30" fillId="0" borderId="67" xfId="17" applyFont="1" applyBorder="1" applyAlignment="1">
      <alignment horizontal="center"/>
    </xf>
    <xf numFmtId="0" fontId="30" fillId="0" borderId="68" xfId="17" applyFont="1" applyBorder="1"/>
    <xf numFmtId="0" fontId="30" fillId="0" borderId="69" xfId="17" applyFont="1" applyBorder="1"/>
    <xf numFmtId="0" fontId="30" fillId="0" borderId="14" xfId="17" applyFont="1" applyBorder="1" applyAlignment="1">
      <alignment horizontal="center"/>
    </xf>
    <xf numFmtId="0" fontId="30" fillId="0" borderId="14" xfId="17" applyFont="1" applyBorder="1"/>
    <xf numFmtId="0" fontId="30" fillId="0" borderId="70" xfId="17" applyFont="1" applyBorder="1"/>
    <xf numFmtId="0" fontId="30" fillId="0" borderId="71" xfId="17" applyFont="1" applyBorder="1" applyAlignment="1">
      <alignment horizontal="center"/>
    </xf>
    <xf numFmtId="0" fontId="30" fillId="0" borderId="71" xfId="17" applyFont="1" applyBorder="1"/>
    <xf numFmtId="0" fontId="30" fillId="0" borderId="72" xfId="17" applyFont="1" applyBorder="1"/>
    <xf numFmtId="0" fontId="30" fillId="0" borderId="73" xfId="17" applyFont="1" applyBorder="1" applyAlignment="1">
      <alignment horizontal="center"/>
    </xf>
    <xf numFmtId="0" fontId="30" fillId="0" borderId="73" xfId="17" applyFont="1" applyBorder="1"/>
    <xf numFmtId="0" fontId="30" fillId="0" borderId="74" xfId="17" applyFont="1" applyBorder="1"/>
    <xf numFmtId="0" fontId="30" fillId="0" borderId="75" xfId="17" applyFont="1" applyBorder="1" applyAlignment="1">
      <alignment horizontal="center"/>
    </xf>
    <xf numFmtId="0" fontId="30" fillId="0" borderId="76" xfId="17" applyFont="1" applyBorder="1"/>
    <xf numFmtId="0" fontId="30" fillId="0" borderId="77" xfId="17" applyFont="1" applyBorder="1"/>
    <xf numFmtId="0" fontId="0" fillId="0" borderId="0" xfId="0" applyAlignment="1">
      <alignment horizontal="left" vertical="center"/>
    </xf>
    <xf numFmtId="0" fontId="53" fillId="0" borderId="0" xfId="0" applyFont="1" applyAlignment="1">
      <alignment horizontal="left" vertical="center"/>
    </xf>
    <xf numFmtId="0" fontId="0" fillId="0" borderId="0" xfId="0" applyAlignment="1" applyProtection="1">
      <alignment horizontal="left"/>
      <protection locked="0"/>
    </xf>
    <xf numFmtId="0" fontId="0" fillId="0" borderId="3" xfId="0" applyBorder="1" applyAlignment="1" applyProtection="1">
      <alignment horizontal="left"/>
      <protection locked="0"/>
    </xf>
    <xf numFmtId="176" fontId="16" fillId="5" borderId="4" xfId="0" applyNumberFormat="1" applyFont="1" applyFill="1" applyBorder="1"/>
    <xf numFmtId="0" fontId="2" fillId="0" borderId="78"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0" xfId="0" applyAlignment="1">
      <alignment horizontal="distributed" justifyLastLine="1"/>
    </xf>
    <xf numFmtId="0" fontId="0" fillId="0" borderId="31" xfId="0" applyBorder="1" applyAlignment="1">
      <alignment horizontal="distributed" vertical="center" justifyLastLine="1"/>
    </xf>
    <xf numFmtId="179" fontId="0" fillId="0" borderId="25" xfId="0" applyNumberFormat="1" applyBorder="1" applyAlignment="1">
      <alignment horizontal="right" vertical="center"/>
    </xf>
    <xf numFmtId="0" fontId="0" fillId="0" borderId="8" xfId="0" applyBorder="1"/>
    <xf numFmtId="179" fontId="0" fillId="0" borderId="5" xfId="0" applyNumberFormat="1" applyBorder="1" applyAlignment="1">
      <alignment horizontal="right"/>
    </xf>
    <xf numFmtId="0" fontId="2" fillId="0" borderId="79" xfId="0" applyFont="1" applyBorder="1" applyAlignment="1">
      <alignment horizontal="distributed" vertical="center" justifyLastLine="1"/>
    </xf>
    <xf numFmtId="185" fontId="0" fillId="0" borderId="0" xfId="0" applyNumberFormat="1" applyAlignment="1">
      <alignment horizontal="left"/>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58" fontId="18" fillId="0" borderId="0" xfId="0" applyNumberFormat="1" applyFont="1"/>
    <xf numFmtId="0" fontId="18" fillId="0" borderId="0" xfId="0" applyFont="1" applyAlignment="1">
      <alignment horizontal="left" vertical="top"/>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quotePrefix="1" applyAlignment="1">
      <alignment horizontal="center" vertical="center"/>
    </xf>
    <xf numFmtId="0" fontId="43" fillId="0" borderId="0" xfId="0" applyFont="1" applyAlignment="1">
      <alignment horizontal="center" vertical="center"/>
    </xf>
    <xf numFmtId="0" fontId="29" fillId="0" borderId="0" xfId="0" quotePrefix="1" applyFont="1"/>
    <xf numFmtId="0" fontId="51" fillId="6" borderId="0" xfId="0" applyFont="1" applyFill="1" applyAlignment="1">
      <alignment horizontal="right"/>
    </xf>
    <xf numFmtId="0" fontId="51" fillId="6" borderId="0" xfId="0" applyFont="1" applyFill="1"/>
    <xf numFmtId="0" fontId="29" fillId="6" borderId="0" xfId="0" applyFont="1" applyFill="1"/>
    <xf numFmtId="0" fontId="52" fillId="0" borderId="0" xfId="0" applyFont="1" applyAlignment="1">
      <alignment horizontal="center"/>
    </xf>
    <xf numFmtId="185" fontId="0" fillId="0" borderId="0" xfId="0" applyNumberFormat="1"/>
    <xf numFmtId="188" fontId="0" fillId="0" borderId="0" xfId="0" applyNumberFormat="1"/>
    <xf numFmtId="0" fontId="54" fillId="0" borderId="0" xfId="0" applyFont="1" applyAlignment="1">
      <alignment horizontal="center"/>
    </xf>
    <xf numFmtId="0" fontId="55" fillId="0" borderId="0" xfId="0" applyFont="1" applyAlignment="1">
      <alignment horizontal="center"/>
    </xf>
    <xf numFmtId="0" fontId="12" fillId="0" borderId="0" xfId="0" applyFont="1"/>
    <xf numFmtId="0" fontId="18" fillId="0" borderId="0" xfId="0" applyFont="1" applyAlignment="1">
      <alignment horizontal="distributed"/>
    </xf>
    <xf numFmtId="179" fontId="0" fillId="0" borderId="0" xfId="0" applyNumberFormat="1" applyAlignment="1">
      <alignment horizontal="right" vertical="center"/>
    </xf>
    <xf numFmtId="179" fontId="0" fillId="0" borderId="157" xfId="0" applyNumberFormat="1" applyBorder="1" applyAlignment="1">
      <alignment horizontal="right" vertical="center"/>
    </xf>
    <xf numFmtId="0" fontId="31" fillId="0" borderId="8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1" fillId="0" borderId="82" xfId="0" applyFont="1" applyBorder="1" applyAlignment="1">
      <alignment horizontal="distributed" vertical="center" justifyLastLine="1"/>
    </xf>
    <xf numFmtId="0" fontId="43" fillId="0" borderId="0" xfId="0" applyFont="1" applyAlignment="1">
      <alignment horizontal="center" vertical="center"/>
    </xf>
    <xf numFmtId="0" fontId="29" fillId="0" borderId="0" xfId="0" applyFont="1" applyAlignment="1">
      <alignment horizontal="center"/>
    </xf>
    <xf numFmtId="0" fontId="0" fillId="0" borderId="137" xfId="0" applyBorder="1" applyAlignment="1">
      <alignment horizontal="left" vertical="center" wrapText="1"/>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0" xfId="0" applyAlignment="1">
      <alignment horizontal="left" vertical="center" wrapText="1"/>
    </xf>
    <xf numFmtId="0" fontId="0" fillId="0" borderId="141" xfId="0" applyBorder="1" applyAlignment="1">
      <alignment horizontal="left" vertical="center" wrapText="1"/>
    </xf>
    <xf numFmtId="0" fontId="0" fillId="0" borderId="142" xfId="0" applyBorder="1" applyAlignment="1">
      <alignment horizontal="left" vertical="center" wrapText="1"/>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56" fillId="0" borderId="137" xfId="0" applyFont="1"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0" fillId="0" borderId="0" xfId="0" applyAlignment="1">
      <alignment vertical="center" wrapText="1"/>
    </xf>
    <xf numFmtId="0" fontId="0" fillId="0" borderId="141" xfId="0" applyBorder="1" applyAlignment="1">
      <alignment vertical="center" wrapText="1"/>
    </xf>
    <xf numFmtId="0" fontId="0" fillId="0" borderId="142" xfId="0" applyBorder="1" applyAlignment="1">
      <alignment vertical="center" wrapText="1"/>
    </xf>
    <xf numFmtId="0" fontId="0" fillId="0" borderId="143" xfId="0" applyBorder="1" applyAlignment="1">
      <alignment vertical="center" wrapText="1"/>
    </xf>
    <xf numFmtId="0" fontId="0" fillId="0" borderId="144" xfId="0" applyBorder="1" applyAlignment="1">
      <alignment vertical="center" wrapText="1"/>
    </xf>
    <xf numFmtId="0" fontId="0" fillId="4" borderId="81" xfId="0" applyFill="1" applyBorder="1" applyProtection="1">
      <protection locked="0"/>
    </xf>
    <xf numFmtId="0" fontId="0" fillId="4" borderId="1" xfId="0" applyFill="1" applyBorder="1" applyProtection="1">
      <protection locked="0"/>
    </xf>
    <xf numFmtId="0" fontId="0" fillId="4" borderId="82" xfId="0" applyFill="1" applyBorder="1" applyProtection="1">
      <protection locked="0"/>
    </xf>
    <xf numFmtId="0" fontId="0" fillId="6" borderId="145" xfId="0" applyFill="1" applyBorder="1" applyAlignment="1">
      <alignment horizontal="left" vertical="center"/>
    </xf>
    <xf numFmtId="0" fontId="0" fillId="6" borderId="146" xfId="0" applyFill="1" applyBorder="1" applyAlignment="1">
      <alignment horizontal="left" vertical="center"/>
    </xf>
    <xf numFmtId="0" fontId="0" fillId="6" borderId="147" xfId="0" applyFill="1" applyBorder="1" applyAlignment="1">
      <alignment horizontal="left" vertical="center"/>
    </xf>
    <xf numFmtId="49" fontId="0" fillId="4" borderId="81" xfId="0" applyNumberFormat="1" applyFill="1" applyBorder="1" applyProtection="1">
      <protection locked="0"/>
    </xf>
    <xf numFmtId="49" fontId="0" fillId="4" borderId="1" xfId="0" applyNumberFormat="1" applyFill="1" applyBorder="1" applyProtection="1">
      <protection locked="0"/>
    </xf>
    <xf numFmtId="49" fontId="0" fillId="4" borderId="82" xfId="0" applyNumberFormat="1" applyFill="1" applyBorder="1" applyProtection="1">
      <protection locked="0"/>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0" xfId="0" applyBorder="1" applyAlignment="1">
      <alignment horizontal="left" vertical="center"/>
    </xf>
    <xf numFmtId="0" fontId="0" fillId="0" borderId="0" xfId="0" applyAlignment="1">
      <alignment horizontal="left" vertical="center"/>
    </xf>
    <xf numFmtId="0" fontId="0" fillId="0" borderId="141"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8" xfId="0" applyBorder="1" applyAlignment="1">
      <alignment horizontal="left" vertical="center"/>
    </xf>
    <xf numFmtId="0" fontId="0" fillId="0" borderId="149" xfId="0" applyBorder="1" applyAlignment="1">
      <alignment vertical="center"/>
    </xf>
    <xf numFmtId="0" fontId="0" fillId="0" borderId="150" xfId="0" applyBorder="1" applyAlignment="1">
      <alignment vertical="center"/>
    </xf>
    <xf numFmtId="49" fontId="0" fillId="4" borderId="81" xfId="0" quotePrefix="1" applyNumberFormat="1" applyFill="1" applyBorder="1" applyProtection="1">
      <protection locked="0"/>
    </xf>
    <xf numFmtId="49" fontId="0" fillId="0" borderId="1" xfId="0" applyNumberFormat="1" applyBorder="1" applyProtection="1">
      <protection locked="0"/>
    </xf>
    <xf numFmtId="49" fontId="0" fillId="0" borderId="82" xfId="0" applyNumberFormat="1" applyBorder="1" applyProtection="1">
      <protection locked="0"/>
    </xf>
    <xf numFmtId="0" fontId="0" fillId="0" borderId="1" xfId="0" applyBorder="1" applyProtection="1">
      <protection locked="0"/>
    </xf>
    <xf numFmtId="0" fontId="0" fillId="0" borderId="82" xfId="0" applyBorder="1" applyProtection="1">
      <protection locked="0"/>
    </xf>
    <xf numFmtId="0" fontId="4" fillId="0" borderId="81" xfId="0" applyFont="1" applyBorder="1" applyAlignment="1">
      <alignment horizontal="distributed"/>
    </xf>
    <xf numFmtId="0" fontId="4" fillId="0" borderId="1" xfId="0" applyFont="1" applyBorder="1" applyAlignment="1">
      <alignment horizontal="distributed"/>
    </xf>
    <xf numFmtId="0" fontId="0" fillId="0" borderId="1" xfId="0" applyBorder="1"/>
    <xf numFmtId="0" fontId="0" fillId="0" borderId="82" xfId="0" applyBorder="1"/>
    <xf numFmtId="0" fontId="10" fillId="4" borderId="81" xfId="0" applyFont="1" applyFill="1" applyBorder="1" applyProtection="1">
      <protection locked="0"/>
    </xf>
    <xf numFmtId="0" fontId="10" fillId="4" borderId="1" xfId="0" applyFont="1" applyFill="1" applyBorder="1" applyProtection="1">
      <protection locked="0"/>
    </xf>
    <xf numFmtId="0" fontId="10" fillId="4" borderId="82" xfId="0" applyFont="1" applyFill="1" applyBorder="1" applyProtection="1">
      <protection locked="0"/>
    </xf>
    <xf numFmtId="0" fontId="0" fillId="0" borderId="0" xfId="0" applyAlignment="1">
      <alignment horizontal="center"/>
    </xf>
    <xf numFmtId="0" fontId="0" fillId="0" borderId="78" xfId="0" applyBorder="1" applyAlignment="1" applyProtection="1">
      <alignment horizontal="distributed"/>
      <protection locked="0"/>
    </xf>
    <xf numFmtId="0" fontId="0" fillId="0" borderId="52" xfId="0" applyBorder="1" applyProtection="1">
      <protection locked="0"/>
    </xf>
    <xf numFmtId="179" fontId="0" fillId="0" borderId="3" xfId="0" applyNumberFormat="1" applyBorder="1" applyAlignment="1">
      <alignment horizontal="right"/>
    </xf>
    <xf numFmtId="179" fontId="0" fillId="0" borderId="17" xfId="0" applyNumberFormat="1" applyBorder="1" applyAlignment="1">
      <alignment horizontal="right"/>
    </xf>
    <xf numFmtId="179" fontId="0" fillId="0" borderId="30" xfId="0" applyNumberFormat="1" applyBorder="1" applyAlignment="1">
      <alignment horizontal="right"/>
    </xf>
    <xf numFmtId="0" fontId="0" fillId="0" borderId="17" xfId="0" applyBorder="1" applyAlignment="1" applyProtection="1">
      <alignment horizontal="distributed"/>
      <protection locked="0"/>
    </xf>
    <xf numFmtId="0" fontId="0" fillId="0" borderId="84" xfId="0" applyBorder="1" applyProtection="1">
      <protection locked="0"/>
    </xf>
    <xf numFmtId="176" fontId="0" fillId="0" borderId="17" xfId="0" applyNumberFormat="1" applyBorder="1" applyAlignment="1">
      <alignment horizontal="center"/>
    </xf>
    <xf numFmtId="0" fontId="0" fillId="0" borderId="30" xfId="0" applyBorder="1" applyAlignment="1">
      <alignment horizontal="center"/>
    </xf>
    <xf numFmtId="0" fontId="18" fillId="0" borderId="0" xfId="0" applyFont="1" applyAlignment="1">
      <alignment horizontal="left" vertical="center"/>
    </xf>
    <xf numFmtId="179" fontId="0" fillId="4" borderId="5" xfId="0" applyNumberFormat="1" applyFill="1" applyBorder="1" applyProtection="1">
      <protection locked="0"/>
    </xf>
    <xf numFmtId="0" fontId="18" fillId="6" borderId="148" xfId="0" applyFont="1" applyFill="1" applyBorder="1" applyAlignment="1">
      <alignment horizontal="left" vertical="center"/>
    </xf>
    <xf numFmtId="0" fontId="18" fillId="6" borderId="149" xfId="0" applyFont="1" applyFill="1" applyBorder="1" applyAlignment="1">
      <alignment horizontal="left" vertical="center"/>
    </xf>
    <xf numFmtId="0" fontId="18" fillId="6" borderId="150" xfId="0" applyFont="1" applyFill="1" applyBorder="1" applyAlignment="1">
      <alignment horizontal="left" vertical="center"/>
    </xf>
    <xf numFmtId="0" fontId="57" fillId="0" borderId="151" xfId="0" applyFont="1" applyBorder="1" applyAlignment="1">
      <alignment horizontal="left" vertical="top" wrapText="1"/>
    </xf>
    <xf numFmtId="0" fontId="57" fillId="0" borderId="152" xfId="0" applyFont="1" applyBorder="1" applyAlignment="1">
      <alignment horizontal="left" vertical="top" wrapText="1"/>
    </xf>
    <xf numFmtId="0" fontId="57" fillId="0" borderId="153" xfId="0" applyFont="1" applyBorder="1" applyAlignment="1">
      <alignment horizontal="left" vertical="top" wrapText="1"/>
    </xf>
    <xf numFmtId="0" fontId="57" fillId="0" borderId="154" xfId="0" applyFont="1" applyBorder="1" applyAlignment="1">
      <alignment horizontal="left" vertical="top" wrapText="1"/>
    </xf>
    <xf numFmtId="0" fontId="57" fillId="0" borderId="155" xfId="0" applyFont="1" applyBorder="1" applyAlignment="1">
      <alignment horizontal="left" vertical="top" wrapText="1"/>
    </xf>
    <xf numFmtId="0" fontId="57" fillId="0" borderId="156" xfId="0" applyFont="1" applyBorder="1" applyAlignment="1">
      <alignment horizontal="left" vertical="top" wrapText="1"/>
    </xf>
    <xf numFmtId="176" fontId="0" fillId="0" borderId="17" xfId="0" applyNumberFormat="1" applyBorder="1" applyAlignment="1" applyProtection="1">
      <alignment horizontal="center"/>
      <protection locked="0"/>
    </xf>
    <xf numFmtId="0" fontId="0" fillId="0" borderId="30" xfId="0" applyBorder="1" applyAlignment="1" applyProtection="1">
      <alignment horizontal="center"/>
      <protection locked="0"/>
    </xf>
    <xf numFmtId="179" fontId="0" fillId="0" borderId="18" xfId="0" applyNumberFormat="1" applyBorder="1" applyAlignment="1">
      <alignment horizontal="right"/>
    </xf>
    <xf numFmtId="179" fontId="0" fillId="0" borderId="31" xfId="0" applyNumberFormat="1" applyBorder="1" applyAlignment="1">
      <alignment horizontal="right"/>
    </xf>
    <xf numFmtId="179" fontId="0" fillId="0" borderId="17" xfId="0" quotePrefix="1" applyNumberFormat="1" applyBorder="1" applyAlignment="1">
      <alignment horizontal="right"/>
    </xf>
    <xf numFmtId="179" fontId="0" fillId="0" borderId="2" xfId="0" applyNumberFormat="1" applyBorder="1" applyAlignment="1">
      <alignment horizontal="right"/>
    </xf>
    <xf numFmtId="0" fontId="18" fillId="0" borderId="148" xfId="0" applyFont="1" applyBorder="1" applyAlignment="1">
      <alignment horizontal="left" vertical="center"/>
    </xf>
    <xf numFmtId="0" fontId="18" fillId="0" borderId="149" xfId="0" applyFont="1" applyBorder="1" applyAlignment="1">
      <alignment horizontal="left" vertical="center"/>
    </xf>
    <xf numFmtId="0" fontId="18" fillId="0" borderId="150" xfId="0" applyFont="1" applyBorder="1" applyAlignment="1">
      <alignment horizontal="left" vertical="center"/>
    </xf>
    <xf numFmtId="0" fontId="24" fillId="0" borderId="83" xfId="0" applyFont="1" applyBorder="1" applyAlignment="1">
      <alignment horizontal="distributed" vertical="center" justifyLastLine="1"/>
    </xf>
    <xf numFmtId="0" fontId="24" fillId="0" borderId="43" xfId="0" applyFont="1" applyBorder="1" applyAlignment="1">
      <alignment horizontal="distributed" vertical="center" justifyLastLine="1"/>
    </xf>
    <xf numFmtId="0" fontId="24" fillId="0" borderId="42" xfId="0" applyFont="1" applyBorder="1" applyAlignment="1">
      <alignment horizontal="distributed" vertical="center" justifyLastLine="1"/>
    </xf>
    <xf numFmtId="0" fontId="24" fillId="0" borderId="78" xfId="0" applyFont="1" applyBorder="1" applyAlignment="1">
      <alignment horizontal="distributed" vertical="center" justifyLastLine="1"/>
    </xf>
    <xf numFmtId="0" fontId="24" fillId="0" borderId="49" xfId="0" applyFont="1" applyBorder="1" applyAlignment="1">
      <alignment horizontal="distributed" vertical="center" justifyLastLine="1"/>
    </xf>
    <xf numFmtId="0" fontId="24" fillId="0" borderId="51" xfId="0" applyFont="1" applyBorder="1" applyAlignment="1">
      <alignment horizontal="distributed" vertical="center" justifyLastLine="1"/>
    </xf>
    <xf numFmtId="0" fontId="0" fillId="0" borderId="23" xfId="0" applyBorder="1" applyAlignment="1">
      <alignment horizontal="distributed" vertical="center"/>
    </xf>
    <xf numFmtId="0" fontId="0" fillId="0" borderId="20" xfId="0" applyBorder="1"/>
    <xf numFmtId="0" fontId="0" fillId="0" borderId="86" xfId="0" applyBorder="1"/>
    <xf numFmtId="0" fontId="0" fillId="0" borderId="79" xfId="0" applyBorder="1"/>
    <xf numFmtId="176" fontId="0" fillId="5" borderId="17" xfId="0" applyNumberFormat="1" applyFill="1" applyBorder="1" applyAlignment="1" applyProtection="1">
      <alignment horizontal="center"/>
      <protection locked="0"/>
    </xf>
    <xf numFmtId="0" fontId="0" fillId="5" borderId="30" xfId="0" applyFill="1" applyBorder="1" applyAlignment="1" applyProtection="1">
      <alignment horizontal="center"/>
      <protection locked="0"/>
    </xf>
    <xf numFmtId="0" fontId="0" fillId="5" borderId="19" xfId="0" applyFill="1" applyBorder="1" applyAlignment="1">
      <alignment vertical="center"/>
    </xf>
    <xf numFmtId="0" fontId="0" fillId="0" borderId="91" xfId="0" applyBorder="1" applyAlignment="1">
      <alignment vertical="center"/>
    </xf>
    <xf numFmtId="179" fontId="0" fillId="0" borderId="78" xfId="0" applyNumberFormat="1" applyBorder="1" applyAlignment="1">
      <alignment horizontal="right"/>
    </xf>
    <xf numFmtId="179" fontId="0" fillId="0" borderId="49" xfId="0" applyNumberFormat="1" applyBorder="1" applyAlignment="1">
      <alignment horizontal="right"/>
    </xf>
    <xf numFmtId="176" fontId="0" fillId="0" borderId="6" xfId="0" applyNumberFormat="1" applyBorder="1" applyAlignment="1" applyProtection="1">
      <alignment horizontal="center"/>
      <protection locked="0"/>
    </xf>
    <xf numFmtId="0" fontId="0" fillId="0" borderId="6" xfId="0" applyBorder="1" applyAlignment="1" applyProtection="1">
      <alignment horizontal="center"/>
      <protection locked="0"/>
    </xf>
    <xf numFmtId="179" fontId="0" fillId="4" borderId="92" xfId="0" applyNumberFormat="1" applyFill="1" applyBorder="1" applyAlignment="1" applyProtection="1">
      <alignment horizontal="right"/>
      <protection locked="0"/>
    </xf>
    <xf numFmtId="179" fontId="0" fillId="4" borderId="93" xfId="0" applyNumberFormat="1" applyFill="1" applyBorder="1" applyAlignment="1" applyProtection="1">
      <alignment horizontal="right"/>
      <protection locked="0"/>
    </xf>
    <xf numFmtId="179" fontId="0" fillId="4" borderId="94" xfId="0" applyNumberFormat="1" applyFill="1" applyBorder="1" applyAlignment="1" applyProtection="1">
      <alignment horizontal="right"/>
      <protection locked="0"/>
    </xf>
    <xf numFmtId="179" fontId="0" fillId="4" borderId="6" xfId="0" applyNumberFormat="1" applyFill="1" applyBorder="1" applyAlignment="1" applyProtection="1">
      <alignment horizontal="right"/>
      <protection locked="0"/>
    </xf>
    <xf numFmtId="176" fontId="0" fillId="0" borderId="19" xfId="0" applyNumberFormat="1" applyBorder="1" applyAlignment="1" applyProtection="1">
      <alignment horizontal="center"/>
      <protection locked="0"/>
    </xf>
    <xf numFmtId="0" fontId="0" fillId="0" borderId="90" xfId="0" applyBorder="1" applyAlignment="1" applyProtection="1">
      <alignment horizontal="center"/>
      <protection locked="0"/>
    </xf>
    <xf numFmtId="0" fontId="0" fillId="0" borderId="33" xfId="0" applyBorder="1" applyAlignment="1" applyProtection="1">
      <alignment horizontal="distributed"/>
      <protection locked="0"/>
    </xf>
    <xf numFmtId="0" fontId="0" fillId="0" borderId="29" xfId="0" applyBorder="1" applyProtection="1">
      <protection locked="0"/>
    </xf>
    <xf numFmtId="179" fontId="0" fillId="0" borderId="24" xfId="0" applyNumberFormat="1" applyBorder="1" applyAlignment="1">
      <alignment horizontal="right"/>
    </xf>
    <xf numFmtId="179" fontId="0" fillId="0" borderId="90" xfId="0" applyNumberFormat="1" applyBorder="1" applyAlignment="1">
      <alignment horizontal="right"/>
    </xf>
    <xf numFmtId="176" fontId="0" fillId="0" borderId="7" xfId="0" applyNumberFormat="1" applyBorder="1" applyAlignment="1" applyProtection="1">
      <alignment horizontal="center"/>
      <protection locked="0"/>
    </xf>
    <xf numFmtId="0" fontId="0" fillId="0" borderId="7" xfId="0" applyBorder="1" applyAlignment="1" applyProtection="1">
      <alignment horizontal="center"/>
      <protection locked="0"/>
    </xf>
    <xf numFmtId="179" fontId="0" fillId="0" borderId="9" xfId="0" applyNumberFormat="1" applyBorder="1" applyAlignment="1">
      <alignment horizontal="right"/>
    </xf>
    <xf numFmtId="176" fontId="0" fillId="0" borderId="92" xfId="0" applyNumberFormat="1" applyBorder="1" applyAlignment="1" applyProtection="1">
      <alignment horizontal="center"/>
      <protection locked="0"/>
    </xf>
    <xf numFmtId="0" fontId="0" fillId="0" borderId="94" xfId="0" applyBorder="1" applyAlignment="1" applyProtection="1">
      <alignment horizontal="center"/>
      <protection locked="0"/>
    </xf>
    <xf numFmtId="176" fontId="0" fillId="0" borderId="3" xfId="0" applyNumberFormat="1" applyBorder="1" applyAlignment="1">
      <alignment horizontal="center"/>
    </xf>
    <xf numFmtId="0" fontId="0" fillId="0" borderId="3" xfId="0" applyBorder="1" applyAlignment="1">
      <alignment horizontal="center"/>
    </xf>
    <xf numFmtId="0" fontId="4" fillId="0" borderId="81" xfId="0" applyFont="1" applyBorder="1" applyAlignment="1">
      <alignment horizontal="distributed" justifyLastLine="1"/>
    </xf>
    <xf numFmtId="0" fontId="4" fillId="0" borderId="1" xfId="0" applyFont="1" applyBorder="1" applyAlignment="1">
      <alignment horizontal="distributed" justifyLastLine="1"/>
    </xf>
    <xf numFmtId="0" fontId="0" fillId="0" borderId="1" xfId="0" applyBorder="1" applyAlignment="1">
      <alignment horizontal="distributed" justifyLastLine="1"/>
    </xf>
    <xf numFmtId="0" fontId="0" fillId="0" borderId="82" xfId="0" applyBorder="1" applyAlignment="1">
      <alignment horizontal="distributed" justifyLastLine="1"/>
    </xf>
    <xf numFmtId="0" fontId="5" fillId="0" borderId="81" xfId="0" applyFont="1" applyBorder="1" applyAlignment="1">
      <alignment horizontal="distributed" justifyLastLine="1"/>
    </xf>
    <xf numFmtId="0" fontId="5" fillId="0" borderId="1" xfId="0" applyFont="1" applyBorder="1" applyAlignment="1">
      <alignment horizontal="distributed" justifyLastLine="1"/>
    </xf>
    <xf numFmtId="176" fontId="0" fillId="0" borderId="14" xfId="0" applyNumberFormat="1" applyBorder="1" applyAlignment="1">
      <alignment horizontal="center"/>
    </xf>
    <xf numFmtId="0" fontId="0" fillId="0" borderId="14" xfId="0" applyBorder="1" applyAlignment="1">
      <alignment horizontal="center"/>
    </xf>
    <xf numFmtId="179" fontId="0" fillId="0" borderId="7" xfId="0" applyNumberFormat="1" applyBorder="1" applyAlignment="1">
      <alignment horizontal="right"/>
    </xf>
    <xf numFmtId="179" fontId="0" fillId="0" borderId="87" xfId="0" quotePrefix="1" applyNumberFormat="1" applyBorder="1" applyAlignment="1">
      <alignment horizontal="right"/>
    </xf>
    <xf numFmtId="179" fontId="0" fillId="0" borderId="88" xfId="0" applyNumberFormat="1" applyBorder="1" applyAlignment="1">
      <alignment horizontal="right"/>
    </xf>
    <xf numFmtId="179" fontId="0" fillId="0" borderId="89" xfId="0" applyNumberFormat="1" applyBorder="1" applyAlignment="1">
      <alignment horizontal="right"/>
    </xf>
    <xf numFmtId="179" fontId="0" fillId="0" borderId="19" xfId="0" applyNumberFormat="1" applyBorder="1" applyAlignment="1">
      <alignment horizontal="right"/>
    </xf>
    <xf numFmtId="179" fontId="0" fillId="0" borderId="6" xfId="0" applyNumberFormat="1" applyBorder="1" applyAlignment="1">
      <alignment horizontal="right"/>
    </xf>
    <xf numFmtId="179" fontId="0" fillId="0" borderId="51" xfId="0" applyNumberFormat="1" applyBorder="1" applyAlignment="1">
      <alignment horizontal="right"/>
    </xf>
    <xf numFmtId="5" fontId="24" fillId="0" borderId="83" xfId="0" applyNumberFormat="1" applyFont="1" applyBorder="1" applyAlignment="1">
      <alignment horizontal="distributed" vertical="center" justifyLastLine="1"/>
    </xf>
    <xf numFmtId="0" fontId="24" fillId="0" borderId="53" xfId="0" applyFont="1" applyBorder="1" applyAlignment="1">
      <alignment horizontal="distributed" vertical="center" justifyLastLine="1"/>
    </xf>
    <xf numFmtId="0" fontId="24" fillId="0" borderId="52" xfId="0" applyFont="1" applyBorder="1" applyAlignment="1">
      <alignment horizontal="distributed" vertical="center" justifyLastLine="1"/>
    </xf>
    <xf numFmtId="0" fontId="0" fillId="4" borderId="85" xfId="0" applyFill="1" applyBorder="1" applyProtection="1">
      <protection locked="0"/>
    </xf>
    <xf numFmtId="0" fontId="0" fillId="0" borderId="56" xfId="0" applyBorder="1"/>
    <xf numFmtId="176" fontId="0" fillId="0" borderId="3" xfId="0" applyNumberFormat="1" applyBorder="1" applyAlignment="1" applyProtection="1">
      <alignment horizontal="center"/>
      <protection locked="0"/>
    </xf>
    <xf numFmtId="0" fontId="0" fillId="0" borderId="3" xfId="0" applyBorder="1" applyAlignment="1" applyProtection="1">
      <alignment horizontal="center"/>
      <protection locked="0"/>
    </xf>
    <xf numFmtId="176" fontId="0" fillId="5" borderId="5" xfId="0" applyNumberFormat="1"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0" borderId="0" xfId="0" applyAlignment="1">
      <alignment horizontal="right"/>
    </xf>
    <xf numFmtId="0" fontId="0" fillId="0" borderId="0" xfId="0" applyAlignment="1">
      <alignment horizontal="distributed" justifyLastLine="1"/>
    </xf>
    <xf numFmtId="0" fontId="0" fillId="0" borderId="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5" xfId="0" applyBorder="1"/>
    <xf numFmtId="0" fontId="0" fillId="0" borderId="80" xfId="0" applyBorder="1" applyAlignment="1">
      <alignment horizontal="center" vertical="center" justifyLastLine="1"/>
    </xf>
    <xf numFmtId="0" fontId="0" fillId="0" borderId="42" xfId="0" applyBorder="1" applyAlignment="1">
      <alignment horizontal="center" vertical="center" justifyLastLine="1"/>
    </xf>
    <xf numFmtId="0" fontId="0" fillId="0" borderId="10" xfId="0" applyBorder="1" applyAlignment="1">
      <alignment horizontal="center" vertical="center" justifyLastLine="1"/>
    </xf>
    <xf numFmtId="0" fontId="0" fillId="0" borderId="34" xfId="0" applyBorder="1" applyAlignment="1">
      <alignment horizontal="center" vertical="center" justifyLastLine="1"/>
    </xf>
    <xf numFmtId="0" fontId="18" fillId="0" borderId="1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1" xfId="0" applyFont="1" applyBorder="1" applyAlignment="1">
      <alignment horizontal="center" vertical="center" wrapText="1"/>
    </xf>
    <xf numFmtId="0" fontId="0" fillId="0" borderId="83" xfId="0" applyBorder="1" applyAlignment="1">
      <alignment horizontal="center" vertical="center" justifyLastLine="1"/>
    </xf>
    <xf numFmtId="0" fontId="0" fillId="0" borderId="16" xfId="0" applyBorder="1" applyAlignment="1">
      <alignment horizontal="center" vertical="center" justifyLastLine="1"/>
    </xf>
    <xf numFmtId="0" fontId="0" fillId="0" borderId="43" xfId="0" applyBorder="1" applyAlignment="1">
      <alignment horizontal="distributed" vertical="center" justifyLastLine="1"/>
    </xf>
    <xf numFmtId="0" fontId="0" fillId="0" borderId="53"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132" xfId="0" applyBorder="1" applyAlignment="1" applyProtection="1">
      <alignment horizontal="center" vertical="center"/>
      <protection locked="0"/>
    </xf>
    <xf numFmtId="0" fontId="0" fillId="0" borderId="125" xfId="0" applyBorder="1" applyAlignment="1">
      <alignment horizontal="center" vertical="center"/>
    </xf>
    <xf numFmtId="0" fontId="0" fillId="0" borderId="89" xfId="0" applyBorder="1" applyAlignment="1">
      <alignment horizontal="center" vertical="center"/>
    </xf>
    <xf numFmtId="49" fontId="18" fillId="0" borderId="9" xfId="0" applyNumberFormat="1" applyFont="1" applyBorder="1" applyAlignment="1">
      <alignment horizontal="center" vertical="center"/>
    </xf>
    <xf numFmtId="49" fontId="18" fillId="0" borderId="101"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2" xfId="0" applyNumberFormat="1" applyFont="1" applyBorder="1" applyAlignment="1">
      <alignment horizontal="center" vertical="center"/>
    </xf>
    <xf numFmtId="0" fontId="18" fillId="0" borderId="11" xfId="0" quotePrefix="1" applyFont="1" applyBorder="1" applyAlignment="1">
      <alignment horizontal="center" vertical="center" wrapText="1"/>
    </xf>
    <xf numFmtId="0" fontId="18" fillId="0" borderId="31" xfId="0" quotePrefix="1" applyFont="1" applyBorder="1" applyAlignment="1">
      <alignment horizontal="center" vertical="center" wrapText="1"/>
    </xf>
    <xf numFmtId="0" fontId="18" fillId="0" borderId="13" xfId="0" quotePrefix="1" applyFont="1" applyBorder="1" applyAlignment="1">
      <alignment horizontal="center" vertical="center" wrapText="1"/>
    </xf>
    <xf numFmtId="0" fontId="18" fillId="0" borderId="51" xfId="0" quotePrefix="1" applyFont="1" applyBorder="1" applyAlignment="1">
      <alignment horizontal="center" vertical="center" wrapText="1"/>
    </xf>
    <xf numFmtId="0" fontId="0" fillId="0" borderId="32" xfId="0" applyBorder="1"/>
    <xf numFmtId="0" fontId="0" fillId="0" borderId="51" xfId="0" applyBorder="1"/>
    <xf numFmtId="0" fontId="18" fillId="0" borderId="17" xfId="0" applyFont="1" applyBorder="1" applyAlignment="1">
      <alignment horizontal="distributed" vertical="center" justifyLastLine="1"/>
    </xf>
    <xf numFmtId="0" fontId="18" fillId="0" borderId="2" xfId="0" applyFont="1" applyBorder="1" applyAlignment="1">
      <alignment horizontal="distributed" vertical="center" justifyLastLine="1"/>
    </xf>
    <xf numFmtId="0" fontId="18" fillId="0" borderId="30" xfId="0" applyFont="1" applyBorder="1" applyAlignment="1">
      <alignment horizontal="distributed" vertical="center" justifyLastLine="1"/>
    </xf>
    <xf numFmtId="49" fontId="12" fillId="0" borderId="11" xfId="0" applyNumberFormat="1" applyFont="1" applyBorder="1" applyAlignment="1">
      <alignment horizontal="center" vertical="center"/>
    </xf>
    <xf numFmtId="0" fontId="12" fillId="0" borderId="101" xfId="0" applyFont="1" applyBorder="1" applyAlignment="1">
      <alignment horizontal="center" vertical="center"/>
    </xf>
    <xf numFmtId="0" fontId="12" fillId="0" borderId="13" xfId="0" applyFont="1" applyBorder="1" applyAlignment="1">
      <alignment horizontal="center" vertical="center"/>
    </xf>
    <xf numFmtId="0" fontId="12" fillId="0" borderId="52" xfId="0" applyFont="1" applyBorder="1" applyAlignment="1">
      <alignment horizontal="center" vertical="center"/>
    </xf>
    <xf numFmtId="0" fontId="18" fillId="0" borderId="96" xfId="0" applyFont="1" applyBorder="1" applyAlignment="1">
      <alignment horizontal="distributed" vertical="center" justifyLastLine="1"/>
    </xf>
    <xf numFmtId="0" fontId="18" fillId="0" borderId="56" xfId="0" applyFont="1" applyBorder="1" applyAlignment="1">
      <alignment horizontal="distributed" vertical="center" justifyLastLine="1"/>
    </xf>
    <xf numFmtId="0" fontId="16" fillId="0" borderId="0" xfId="0" applyFont="1" applyAlignment="1">
      <alignment horizontal="distributed" justifyLastLine="1"/>
    </xf>
    <xf numFmtId="0" fontId="14" fillId="0" borderId="0" xfId="0" applyFont="1" applyAlignment="1">
      <alignment horizontal="distributed" justifyLastLine="1"/>
    </xf>
    <xf numFmtId="0" fontId="2" fillId="0" borderId="3" xfId="0"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17"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0" fillId="0" borderId="96" xfId="0" applyBorder="1" applyAlignment="1">
      <alignment horizontal="distributed" vertical="center" justifyLastLine="1"/>
    </xf>
    <xf numFmtId="0" fontId="0" fillId="0" borderId="97" xfId="0" applyBorder="1" applyAlignment="1">
      <alignment horizontal="distributed" vertical="center" justifyLastLine="1"/>
    </xf>
    <xf numFmtId="0" fontId="0" fillId="0" borderId="104" xfId="0" applyBorder="1" applyAlignment="1">
      <alignment horizontal="distributed" vertical="center" justifyLastLine="1"/>
    </xf>
    <xf numFmtId="179" fontId="0" fillId="0" borderId="121" xfId="0" applyNumberFormat="1" applyBorder="1" applyAlignment="1">
      <alignment horizontal="right" vertical="center"/>
    </xf>
    <xf numFmtId="179" fontId="0" fillId="0" borderId="25" xfId="0" applyNumberFormat="1" applyBorder="1" applyAlignment="1">
      <alignment horizontal="right" vertical="center"/>
    </xf>
    <xf numFmtId="179" fontId="0" fillId="0" borderId="123" xfId="0" applyNumberFormat="1" applyBorder="1" applyAlignment="1">
      <alignment horizontal="right" vertical="center"/>
    </xf>
    <xf numFmtId="0" fontId="0" fillId="0" borderId="0" xfId="0" applyAlignment="1">
      <alignment horizontal="distributed"/>
    </xf>
    <xf numFmtId="0" fontId="0" fillId="0" borderId="0" xfId="0"/>
    <xf numFmtId="0" fontId="0" fillId="0" borderId="49" xfId="0" applyBorder="1"/>
    <xf numFmtId="0" fontId="18" fillId="0" borderId="100" xfId="0" applyFont="1" applyBorder="1" applyAlignment="1">
      <alignment horizontal="center" vertical="center"/>
    </xf>
    <xf numFmtId="0" fontId="18" fillId="0" borderId="9"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179" fontId="0" fillId="0" borderId="18" xfId="0" applyNumberFormat="1" applyBorder="1" applyAlignment="1">
      <alignment horizontal="right" vertical="center"/>
    </xf>
    <xf numFmtId="179" fontId="0" fillId="0" borderId="9" xfId="0" applyNumberFormat="1" applyBorder="1" applyAlignment="1">
      <alignment horizontal="right" vertical="center"/>
    </xf>
    <xf numFmtId="179" fontId="0" fillId="0" borderId="31" xfId="0" applyNumberFormat="1" applyBorder="1" applyAlignment="1">
      <alignment horizontal="right" vertical="center"/>
    </xf>
    <xf numFmtId="179" fontId="0" fillId="0" borderId="17" xfId="0" applyNumberFormat="1" applyBorder="1" applyAlignment="1">
      <alignment horizontal="right" vertical="center"/>
    </xf>
    <xf numFmtId="179" fontId="0" fillId="0" borderId="2" xfId="0" applyNumberFormat="1" applyBorder="1" applyAlignment="1">
      <alignment horizontal="right" vertical="center"/>
    </xf>
    <xf numFmtId="179" fontId="0" fillId="0" borderId="30" xfId="0" applyNumberFormat="1" applyBorder="1" applyAlignment="1">
      <alignment horizontal="right" vertical="center"/>
    </xf>
    <xf numFmtId="0" fontId="0" fillId="0" borderId="128" xfId="0" applyBorder="1" applyAlignment="1">
      <alignment horizontal="center" vertical="center" justifyLastLine="1"/>
    </xf>
    <xf numFmtId="0" fontId="0" fillId="0" borderId="129" xfId="0" applyBorder="1" applyAlignment="1">
      <alignment horizontal="center" vertical="center" justifyLastLine="1"/>
    </xf>
    <xf numFmtId="0" fontId="18" fillId="0" borderId="130" xfId="0" quotePrefix="1" applyFont="1" applyBorder="1" applyAlignment="1">
      <alignment horizontal="center" vertical="center" wrapText="1"/>
    </xf>
    <xf numFmtId="0" fontId="18" fillId="0" borderId="131" xfId="0" quotePrefix="1" applyFont="1" applyBorder="1" applyAlignment="1">
      <alignment horizontal="center" vertical="center" wrapText="1"/>
    </xf>
    <xf numFmtId="0" fontId="0" fillId="0" borderId="133" xfId="0" applyBorder="1" applyAlignment="1" applyProtection="1">
      <alignment horizontal="center" vertical="center"/>
      <protection locked="0"/>
    </xf>
    <xf numFmtId="0" fontId="18" fillId="0" borderId="100"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31" xfId="0" applyFont="1" applyBorder="1" applyAlignment="1">
      <alignment horizontal="center" vertical="center" wrapText="1"/>
    </xf>
    <xf numFmtId="0" fontId="0" fillId="0" borderId="98" xfId="0" applyBorder="1" applyAlignment="1">
      <alignment horizontal="center" vertical="center" justifyLastLine="1"/>
    </xf>
    <xf numFmtId="0" fontId="0" fillId="0" borderId="99" xfId="0" applyBorder="1" applyAlignment="1">
      <alignment horizontal="center" vertical="center" justifyLastLine="1"/>
    </xf>
    <xf numFmtId="0" fontId="0" fillId="0" borderId="0" xfId="0" applyAlignment="1">
      <alignment horizontal="center" vertical="center"/>
    </xf>
    <xf numFmtId="0" fontId="0" fillId="0" borderId="17" xfId="0" applyBorder="1" applyAlignment="1" applyProtection="1">
      <alignment horizontal="distributed" vertical="center"/>
      <protection locked="0"/>
    </xf>
    <xf numFmtId="0" fontId="0" fillId="0" borderId="84" xfId="0" applyBorder="1" applyAlignment="1" applyProtection="1">
      <alignment horizontal="distributed" vertical="center"/>
      <protection locked="0"/>
    </xf>
    <xf numFmtId="0" fontId="0" fillId="0" borderId="87" xfId="0" applyBorder="1" applyAlignment="1">
      <alignment horizontal="center" vertical="center"/>
    </xf>
    <xf numFmtId="0" fontId="0" fillId="0" borderId="88" xfId="0" applyBorder="1" applyAlignment="1">
      <alignment horizontal="center"/>
    </xf>
    <xf numFmtId="0" fontId="0" fillId="0" borderId="89" xfId="0" applyBorder="1" applyAlignment="1">
      <alignment horizontal="center"/>
    </xf>
    <xf numFmtId="0" fontId="2" fillId="0" borderId="79" xfId="0" applyFont="1" applyBorder="1" applyAlignment="1">
      <alignment horizontal="distributed" vertical="center"/>
    </xf>
    <xf numFmtId="0" fontId="0" fillId="0" borderId="79" xfId="0" applyBorder="1" applyAlignment="1">
      <alignment horizontal="distributed" vertical="center"/>
    </xf>
    <xf numFmtId="0" fontId="0" fillId="0" borderId="127"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3" xfId="0" applyBorder="1" applyProtection="1">
      <protection locked="0"/>
    </xf>
    <xf numFmtId="0" fontId="0" fillId="0" borderId="87" xfId="0" applyBorder="1" applyAlignment="1">
      <alignment horizontal="distributed" vertical="center"/>
    </xf>
    <xf numFmtId="0" fontId="0" fillId="0" borderId="124" xfId="0" applyBorder="1" applyAlignment="1">
      <alignment horizontal="distributed" vertical="center"/>
    </xf>
    <xf numFmtId="0" fontId="0" fillId="0" borderId="126" xfId="0" applyBorder="1" applyAlignment="1">
      <alignment horizontal="center" vertical="center"/>
    </xf>
    <xf numFmtId="0" fontId="0" fillId="0" borderId="121" xfId="0" applyBorder="1" applyAlignment="1">
      <alignment horizontal="distributed" vertical="center"/>
    </xf>
    <xf numFmtId="0" fontId="0" fillId="0" borderId="122" xfId="0" applyBorder="1" applyAlignment="1">
      <alignment vertical="center"/>
    </xf>
    <xf numFmtId="38" fontId="2" fillId="0" borderId="3" xfId="0" applyNumberFormat="1" applyFont="1" applyBorder="1" applyAlignment="1" applyProtection="1">
      <alignment horizontal="distributed" vertical="center"/>
      <protection locked="0"/>
    </xf>
    <xf numFmtId="0" fontId="2" fillId="0" borderId="83" xfId="0" applyFont="1" applyBorder="1" applyAlignment="1">
      <alignment horizontal="distributed" vertical="center" justifyLastLine="1"/>
    </xf>
    <xf numFmtId="0" fontId="0" fillId="0" borderId="42" xfId="0" applyBorder="1" applyAlignment="1">
      <alignment horizontal="distributed" vertical="center" justifyLastLine="1"/>
    </xf>
    <xf numFmtId="5" fontId="2" fillId="0" borderId="85" xfId="0" applyNumberFormat="1" applyFont="1" applyBorder="1" applyAlignment="1">
      <alignment horizontal="distributed" vertical="center" justifyLastLine="1"/>
    </xf>
    <xf numFmtId="0" fontId="0" fillId="0" borderId="56" xfId="0" applyBorder="1" applyAlignment="1">
      <alignment horizontal="distributed" vertical="center" justifyLastLine="1"/>
    </xf>
    <xf numFmtId="0" fontId="0" fillId="0" borderId="83" xfId="0" applyBorder="1" applyAlignment="1">
      <alignment horizontal="distributed" vertical="center" justifyLastLine="1"/>
    </xf>
    <xf numFmtId="0" fontId="0" fillId="0" borderId="16" xfId="0" applyBorder="1" applyAlignment="1">
      <alignment horizontal="distributed" vertical="center"/>
    </xf>
    <xf numFmtId="0" fontId="0" fillId="0" borderId="47" xfId="0" applyBorder="1" applyAlignment="1">
      <alignment vertical="center"/>
    </xf>
    <xf numFmtId="0" fontId="2" fillId="0" borderId="27"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33" xfId="0" applyBorder="1" applyAlignment="1">
      <alignment horizontal="distributed" vertical="center" justifyLastLine="1"/>
    </xf>
    <xf numFmtId="0" fontId="2" fillId="0" borderId="0" xfId="0" applyFont="1" applyAlignment="1">
      <alignment horizontal="distributed" vertical="center" justifyLastLine="1"/>
    </xf>
    <xf numFmtId="0" fontId="2" fillId="0" borderId="78" xfId="0" applyFont="1" applyBorder="1" applyAlignment="1">
      <alignment horizontal="distributed" vertical="center" justifyLastLine="1"/>
    </xf>
    <xf numFmtId="0" fontId="2" fillId="0" borderId="49"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1" xfId="0" applyBorder="1" applyAlignment="1">
      <alignment horizontal="distributed" vertical="center" justifyLastLine="1"/>
    </xf>
    <xf numFmtId="179" fontId="0" fillId="0" borderId="19" xfId="0" applyNumberFormat="1" applyBorder="1" applyAlignment="1">
      <alignment horizontal="right" vertical="center"/>
    </xf>
    <xf numFmtId="179" fontId="0" fillId="0" borderId="24" xfId="0" applyNumberFormat="1" applyBorder="1" applyAlignment="1">
      <alignment horizontal="right" vertical="center"/>
    </xf>
    <xf numFmtId="179" fontId="0" fillId="0" borderId="90" xfId="0" applyNumberFormat="1" applyBorder="1" applyAlignment="1">
      <alignment horizontal="right" vertical="center"/>
    </xf>
    <xf numFmtId="179" fontId="0" fillId="0" borderId="6" xfId="0" applyNumberFormat="1" applyBorder="1" applyAlignment="1">
      <alignment horizontal="right" vertical="center"/>
    </xf>
    <xf numFmtId="179" fontId="0" fillId="0" borderId="85" xfId="0" applyNumberFormat="1" applyBorder="1" applyAlignment="1">
      <alignment horizontal="right" vertical="center"/>
    </xf>
    <xf numFmtId="179" fontId="0" fillId="0" borderId="97" xfId="0" applyNumberFormat="1" applyBorder="1" applyAlignment="1">
      <alignment horizontal="right" vertical="center"/>
    </xf>
    <xf numFmtId="179" fontId="0" fillId="0" borderId="104" xfId="0" applyNumberFormat="1" applyBorder="1" applyAlignment="1">
      <alignment horizontal="right" vertical="center"/>
    </xf>
    <xf numFmtId="179" fontId="0" fillId="0" borderId="83" xfId="0" applyNumberFormat="1" applyBorder="1" applyAlignment="1">
      <alignment horizontal="right" vertical="center"/>
    </xf>
    <xf numFmtId="179" fontId="0" fillId="0" borderId="43" xfId="0" applyNumberFormat="1" applyBorder="1" applyAlignment="1">
      <alignment horizontal="right" vertical="center"/>
    </xf>
    <xf numFmtId="0" fontId="0" fillId="0" borderId="17" xfId="0" applyBorder="1" applyAlignment="1">
      <alignment horizontal="distributed" vertical="center"/>
    </xf>
    <xf numFmtId="0" fontId="0" fillId="0" borderId="84" xfId="0" applyBorder="1" applyAlignment="1">
      <alignment vertical="center"/>
    </xf>
    <xf numFmtId="179" fontId="0" fillId="0" borderId="3" xfId="0" applyNumberFormat="1" applyBorder="1" applyAlignment="1">
      <alignment horizontal="right" vertical="center"/>
    </xf>
    <xf numFmtId="179" fontId="0" fillId="0" borderId="7" xfId="0" applyNumberFormat="1" applyBorder="1" applyAlignment="1">
      <alignment horizontal="right" vertical="center"/>
    </xf>
    <xf numFmtId="6" fontId="12" fillId="0" borderId="118" xfId="0" applyNumberFormat="1" applyFont="1" applyBorder="1" applyAlignment="1">
      <alignment horizontal="right" vertical="center"/>
    </xf>
    <xf numFmtId="0" fontId="12" fillId="0" borderId="119" xfId="0" applyFont="1" applyBorder="1" applyAlignment="1">
      <alignment horizontal="right" vertical="center"/>
    </xf>
    <xf numFmtId="0" fontId="12" fillId="0" borderId="86" xfId="0" applyFont="1" applyBorder="1" applyAlignment="1">
      <alignment horizontal="right" vertical="center"/>
    </xf>
    <xf numFmtId="0" fontId="12" fillId="0" borderId="120" xfId="0" applyFont="1" applyBorder="1" applyAlignment="1">
      <alignment horizontal="right" vertical="center"/>
    </xf>
    <xf numFmtId="0" fontId="2" fillId="0" borderId="32" xfId="0" applyFont="1" applyBorder="1" applyAlignment="1">
      <alignment horizontal="distributed" vertical="center" justifyLastLine="1"/>
    </xf>
    <xf numFmtId="0" fontId="2" fillId="0" borderId="51" xfId="0" applyFont="1" applyBorder="1" applyAlignment="1">
      <alignment horizontal="distributed" vertical="center" justifyLastLine="1"/>
    </xf>
    <xf numFmtId="5" fontId="12" fillId="0" borderId="11" xfId="0" applyNumberFormat="1" applyFont="1" applyBorder="1" applyAlignment="1">
      <alignment horizontal="right" vertical="center"/>
    </xf>
    <xf numFmtId="5" fontId="12" fillId="0" borderId="9" xfId="0" applyNumberFormat="1" applyFont="1" applyBorder="1" applyAlignment="1">
      <alignment horizontal="right" vertical="center"/>
    </xf>
    <xf numFmtId="5" fontId="12" fillId="0" borderId="101" xfId="0" applyNumberFormat="1" applyFont="1" applyBorder="1" applyAlignment="1">
      <alignment horizontal="right" vertical="center"/>
    </xf>
    <xf numFmtId="0" fontId="0" fillId="0" borderId="13" xfId="0" applyBorder="1" applyAlignment="1">
      <alignment horizontal="right" vertical="center"/>
    </xf>
    <xf numFmtId="0" fontId="0" fillId="0" borderId="49" xfId="0" applyBorder="1" applyAlignment="1">
      <alignment horizontal="right" vertical="center"/>
    </xf>
    <xf numFmtId="0" fontId="0" fillId="0" borderId="52" xfId="0" applyBorder="1" applyAlignment="1">
      <alignment horizontal="right" vertical="center"/>
    </xf>
    <xf numFmtId="5" fontId="2" fillId="0" borderId="33" xfId="0" applyNumberFormat="1" applyFont="1" applyBorder="1" applyAlignment="1">
      <alignment horizontal="distributed" vertical="center" justifyLastLine="1"/>
    </xf>
    <xf numFmtId="0" fontId="0" fillId="0" borderId="29" xfId="0" applyBorder="1" applyAlignment="1">
      <alignment horizontal="distributed" vertical="center" justifyLastLine="1"/>
    </xf>
    <xf numFmtId="0" fontId="0" fillId="0" borderId="78" xfId="0" applyBorder="1" applyAlignment="1">
      <alignment horizontal="distributed" vertical="center" justifyLastLine="1"/>
    </xf>
    <xf numFmtId="0" fontId="0" fillId="0" borderId="52" xfId="0" applyBorder="1" applyAlignment="1">
      <alignment horizontal="distributed" vertical="center" justifyLastLine="1"/>
    </xf>
    <xf numFmtId="187" fontId="12" fillId="0" borderId="11" xfId="0" applyNumberFormat="1" applyFont="1" applyBorder="1" applyAlignment="1">
      <alignment horizontal="right" vertical="center"/>
    </xf>
    <xf numFmtId="0" fontId="12" fillId="0" borderId="9" xfId="0" applyFont="1" applyBorder="1" applyAlignment="1">
      <alignment horizontal="right" vertical="center"/>
    </xf>
    <xf numFmtId="0" fontId="12" fillId="0" borderId="101" xfId="0" applyFont="1" applyBorder="1" applyAlignment="1">
      <alignment horizontal="right" vertical="center"/>
    </xf>
    <xf numFmtId="0" fontId="12" fillId="0" borderId="13" xfId="0" applyFont="1" applyBorder="1" applyAlignment="1">
      <alignment horizontal="right" vertical="center"/>
    </xf>
    <xf numFmtId="0" fontId="12" fillId="0" borderId="49" xfId="0" applyFont="1" applyBorder="1" applyAlignment="1">
      <alignment horizontal="right" vertical="center"/>
    </xf>
    <xf numFmtId="0" fontId="12" fillId="0" borderId="52" xfId="0" applyFont="1" applyBorder="1" applyAlignment="1">
      <alignment horizontal="right" vertical="center"/>
    </xf>
    <xf numFmtId="0" fontId="0" fillId="0" borderId="98" xfId="0" applyBorder="1" applyAlignment="1">
      <alignment horizontal="distributed" vertical="center" justifyLastLine="1"/>
    </xf>
    <xf numFmtId="0" fontId="0" fillId="0" borderId="99" xfId="0" applyBorder="1" applyAlignment="1">
      <alignment horizontal="distributed" vertical="center" justifyLastLine="1"/>
    </xf>
    <xf numFmtId="0" fontId="2" fillId="0" borderId="0" xfId="0" applyFont="1" applyAlignment="1">
      <alignment horizontal="distributed"/>
    </xf>
    <xf numFmtId="0" fontId="2" fillId="0" borderId="0" xfId="0" applyFont="1"/>
    <xf numFmtId="0" fontId="2" fillId="0" borderId="0" xfId="0" applyFont="1" applyAlignment="1">
      <alignment horizontal="distributed" vertical="center"/>
    </xf>
    <xf numFmtId="0" fontId="14" fillId="0" borderId="0" xfId="0" applyFont="1" applyAlignment="1">
      <alignment horizontal="distributed"/>
    </xf>
    <xf numFmtId="0" fontId="26" fillId="0" borderId="0" xfId="0" applyFont="1" applyAlignment="1">
      <alignment horizontal="distributed"/>
    </xf>
    <xf numFmtId="185" fontId="0" fillId="0" borderId="0" xfId="0" applyNumberFormat="1" applyAlignment="1">
      <alignment horizontal="center"/>
    </xf>
    <xf numFmtId="0" fontId="15" fillId="0" borderId="0" xfId="0" applyFont="1" applyAlignment="1">
      <alignment horizontal="distributed"/>
    </xf>
    <xf numFmtId="0" fontId="18" fillId="0" borderId="23" xfId="0" applyFont="1" applyBorder="1" applyAlignment="1">
      <alignment horizontal="distributed" vertical="center" justifyLastLine="1"/>
    </xf>
    <xf numFmtId="0" fontId="18" fillId="0" borderId="97" xfId="0" applyFont="1" applyBorder="1" applyAlignment="1">
      <alignment horizontal="distributed" vertical="center" justifyLastLine="1"/>
    </xf>
    <xf numFmtId="0" fontId="18" fillId="0" borderId="117" xfId="0" applyFont="1" applyBorder="1" applyAlignment="1">
      <alignment horizontal="distributed" vertical="center" justifyLastLine="1"/>
    </xf>
    <xf numFmtId="0" fontId="18" fillId="0" borderId="80" xfId="0" applyFont="1" applyBorder="1" applyAlignment="1">
      <alignment horizontal="distributed" vertical="center" justifyLastLine="1"/>
    </xf>
    <xf numFmtId="0" fontId="18" fillId="0" borderId="43" xfId="0" applyFont="1" applyBorder="1" applyAlignment="1">
      <alignment horizontal="distributed" vertical="center" justifyLastLine="1"/>
    </xf>
    <xf numFmtId="0" fontId="18" fillId="0" borderId="53" xfId="0" applyFont="1" applyBorder="1" applyAlignment="1">
      <alignment horizontal="distributed" vertical="center" justifyLastLine="1"/>
    </xf>
    <xf numFmtId="0" fontId="2" fillId="0" borderId="0" xfId="0" applyFont="1" applyAlignment="1">
      <alignment horizontal="distributed" shrinkToFit="1"/>
    </xf>
    <xf numFmtId="0" fontId="2" fillId="0" borderId="0" xfId="0" applyFont="1" applyAlignment="1">
      <alignment horizontal="center" shrinkToFit="1"/>
    </xf>
    <xf numFmtId="0" fontId="0" fillId="0" borderId="3" xfId="0" applyBorder="1" applyAlignment="1">
      <alignment horizontal="distributed" vertical="center"/>
    </xf>
    <xf numFmtId="0" fontId="0" fillId="0" borderId="3" xfId="0" applyBorder="1"/>
    <xf numFmtId="0" fontId="10" fillId="0" borderId="0" xfId="0" applyFont="1" applyAlignment="1">
      <alignment horizontal="distributed"/>
    </xf>
    <xf numFmtId="0" fontId="27" fillId="0" borderId="0" xfId="0" applyFont="1" applyAlignment="1">
      <alignment horizontal="distributed" justifyLastLine="1"/>
    </xf>
    <xf numFmtId="0" fontId="0" fillId="0" borderId="88" xfId="0" applyBorder="1" applyAlignment="1">
      <alignment horizontal="center" vertical="center"/>
    </xf>
    <xf numFmtId="38" fontId="2" fillId="0" borderId="79" xfId="13" applyFont="1" applyBorder="1" applyAlignment="1">
      <alignment horizontal="right" vertical="center"/>
    </xf>
    <xf numFmtId="38" fontId="0" fillId="0" borderId="79" xfId="13" applyFont="1" applyBorder="1" applyAlignment="1">
      <alignment horizontal="right"/>
    </xf>
    <xf numFmtId="38" fontId="0" fillId="0" borderId="79" xfId="13" applyFont="1" applyBorder="1" applyAlignment="1">
      <alignment horizontal="right" vertical="center"/>
    </xf>
    <xf numFmtId="0" fontId="0" fillId="0" borderId="87" xfId="0" applyBorder="1" applyAlignment="1">
      <alignment horizontal="distributed" vertical="center" justifyLastLine="1"/>
    </xf>
    <xf numFmtId="0" fontId="0" fillId="0" borderId="124" xfId="0" applyBorder="1" applyAlignment="1">
      <alignment horizontal="distributed" vertical="center" justifyLastLine="1"/>
    </xf>
    <xf numFmtId="49" fontId="1" fillId="0" borderId="0" xfId="0" applyNumberFormat="1" applyFont="1" applyAlignment="1">
      <alignment horizontal="center" shrinkToFit="1"/>
    </xf>
    <xf numFmtId="0" fontId="1" fillId="0" borderId="0" xfId="0" applyFont="1" applyAlignment="1">
      <alignment horizontal="center" shrinkToFit="1"/>
    </xf>
    <xf numFmtId="0" fontId="0" fillId="0" borderId="87" xfId="0" applyBorder="1" applyAlignment="1" applyProtection="1">
      <alignment horizontal="center" vertical="center"/>
      <protection locked="0"/>
    </xf>
    <xf numFmtId="0" fontId="9" fillId="0" borderId="0" xfId="0" applyFont="1" applyAlignment="1">
      <alignment vertical="center"/>
    </xf>
    <xf numFmtId="0" fontId="15" fillId="0" borderId="0" xfId="0" applyFont="1" applyAlignment="1">
      <alignment horizontal="distributed" shrinkToFit="1"/>
    </xf>
    <xf numFmtId="0" fontId="15" fillId="0" borderId="0" xfId="0" applyFont="1" applyAlignment="1">
      <alignment shrinkToFit="1"/>
    </xf>
    <xf numFmtId="38" fontId="2" fillId="0" borderId="3" xfId="13" applyFont="1" applyBorder="1" applyAlignment="1" applyProtection="1">
      <alignment horizontal="right" vertical="center"/>
      <protection locked="0"/>
    </xf>
    <xf numFmtId="38" fontId="0" fillId="0" borderId="3" xfId="13" applyFont="1" applyBorder="1" applyAlignment="1" applyProtection="1">
      <alignment horizontal="right" vertical="center"/>
      <protection locked="0"/>
    </xf>
    <xf numFmtId="0" fontId="0" fillId="0" borderId="17" xfId="0" applyBorder="1" applyAlignment="1" applyProtection="1">
      <alignment horizontal="distributed" vertical="center" justifyLastLine="1"/>
      <protection locked="0"/>
    </xf>
    <xf numFmtId="0" fontId="0" fillId="0" borderId="84" xfId="0" applyBorder="1" applyAlignment="1" applyProtection="1">
      <alignment horizontal="distributed" vertical="center" justifyLastLine="1"/>
      <protection locked="0"/>
    </xf>
    <xf numFmtId="0" fontId="0" fillId="0" borderId="30" xfId="0" applyBorder="1" applyAlignment="1" applyProtection="1">
      <alignment horizontal="distributed" vertical="center"/>
      <protection locked="0"/>
    </xf>
    <xf numFmtId="38" fontId="0" fillId="0" borderId="3" xfId="13" applyFont="1" applyBorder="1" applyAlignment="1" applyProtection="1">
      <alignment horizontal="right"/>
      <protection locked="0"/>
    </xf>
    <xf numFmtId="0" fontId="0" fillId="0" borderId="43" xfId="0" applyBorder="1" applyAlignment="1">
      <alignment horizontal="distributed" justifyLastLine="1"/>
    </xf>
    <xf numFmtId="0" fontId="0" fillId="0" borderId="42" xfId="0" applyBorder="1" applyAlignment="1">
      <alignment horizontal="distributed" justifyLastLine="1"/>
    </xf>
    <xf numFmtId="179" fontId="0" fillId="0" borderId="121" xfId="0" applyNumberFormat="1" applyBorder="1" applyAlignment="1">
      <alignment horizontal="right"/>
    </xf>
    <xf numFmtId="179" fontId="0" fillId="0" borderId="25" xfId="0" applyNumberFormat="1" applyBorder="1" applyAlignment="1">
      <alignment horizontal="right"/>
    </xf>
    <xf numFmtId="179" fontId="0" fillId="0" borderId="123" xfId="0" applyNumberFormat="1" applyBorder="1" applyAlignment="1">
      <alignment horizontal="right"/>
    </xf>
    <xf numFmtId="0" fontId="2" fillId="0" borderId="0" xfId="0" applyFont="1" applyAlignment="1">
      <alignment horizontal="right" shrinkToFit="1"/>
    </xf>
    <xf numFmtId="0" fontId="2" fillId="0" borderId="49" xfId="0" applyFont="1" applyBorder="1" applyAlignment="1">
      <alignment horizontal="distributed" justifyLastLine="1"/>
    </xf>
    <xf numFmtId="5" fontId="2" fillId="0" borderId="78" xfId="0" applyNumberFormat="1" applyFont="1" applyBorder="1" applyAlignment="1">
      <alignment horizontal="distributed" vertical="center" justifyLastLine="1"/>
    </xf>
    <xf numFmtId="0" fontId="0" fillId="0" borderId="52" xfId="0" applyBorder="1" applyAlignment="1">
      <alignment horizontal="distributed" justifyLastLine="1"/>
    </xf>
    <xf numFmtId="187" fontId="12" fillId="0" borderId="9" xfId="0" applyNumberFormat="1" applyFont="1" applyBorder="1" applyAlignment="1">
      <alignment horizontal="right" vertical="center"/>
    </xf>
    <xf numFmtId="187" fontId="12" fillId="0" borderId="101" xfId="0" applyNumberFormat="1" applyFont="1" applyBorder="1" applyAlignment="1">
      <alignment horizontal="right" vertical="center"/>
    </xf>
    <xf numFmtId="187" fontId="12" fillId="0" borderId="13" xfId="0" applyNumberFormat="1" applyFont="1" applyBorder="1" applyAlignment="1">
      <alignment horizontal="right" vertical="center"/>
    </xf>
    <xf numFmtId="187" fontId="12" fillId="0" borderId="49" xfId="0" applyNumberFormat="1" applyFont="1" applyBorder="1" applyAlignment="1">
      <alignment horizontal="right" vertical="center"/>
    </xf>
    <xf numFmtId="187" fontId="12" fillId="0" borderId="52" xfId="0" applyNumberFormat="1" applyFont="1" applyBorder="1" applyAlignment="1">
      <alignment horizontal="right" vertical="center"/>
    </xf>
    <xf numFmtId="185" fontId="12" fillId="0" borderId="0" xfId="0" applyNumberFormat="1" applyFont="1" applyAlignment="1">
      <alignment horizontal="distributed" justifyLastLine="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1"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top"/>
    </xf>
    <xf numFmtId="0" fontId="0" fillId="0" borderId="49" xfId="0" applyBorder="1" applyAlignment="1">
      <alignment horizontal="center" vertical="top"/>
    </xf>
    <xf numFmtId="0" fontId="0" fillId="0" borderId="52" xfId="0" applyBorder="1" applyAlignment="1">
      <alignment horizontal="center" vertical="top"/>
    </xf>
    <xf numFmtId="179" fontId="0" fillId="0" borderId="95" xfId="0" applyNumberFormat="1" applyBorder="1" applyAlignment="1">
      <alignment horizontal="right" vertical="center"/>
    </xf>
    <xf numFmtId="179" fontId="0" fillId="0" borderId="54" xfId="0" applyNumberFormat="1" applyBorder="1" applyAlignment="1">
      <alignment horizontal="right" vertical="center"/>
    </xf>
    <xf numFmtId="179" fontId="0" fillId="0" borderId="103" xfId="0" applyNumberFormat="1" applyBorder="1" applyAlignment="1">
      <alignment horizontal="right" vertical="center"/>
    </xf>
    <xf numFmtId="0" fontId="18" fillId="0" borderId="8" xfId="0" applyFont="1" applyBorder="1" applyAlignment="1">
      <alignment horizontal="center"/>
    </xf>
    <xf numFmtId="0" fontId="18" fillId="0" borderId="8" xfId="0" applyFont="1" applyBorder="1" applyAlignment="1">
      <alignment horizontal="left"/>
    </xf>
    <xf numFmtId="0" fontId="0" fillId="0" borderId="85" xfId="0" applyBorder="1" applyAlignment="1">
      <alignment horizontal="distributed" vertical="center" justifyLastLine="1"/>
    </xf>
    <xf numFmtId="0" fontId="18" fillId="0" borderId="105" xfId="0" applyFont="1" applyBorder="1" applyAlignment="1">
      <alignment horizontal="distributed" vertical="center" justifyLastLine="1" shrinkToFit="1"/>
    </xf>
    <xf numFmtId="0" fontId="18" fillId="0" borderId="106" xfId="0" applyFont="1" applyBorder="1" applyAlignment="1">
      <alignment horizontal="distributed" vertical="center" justifyLastLine="1" shrinkToFit="1"/>
    </xf>
    <xf numFmtId="0" fontId="18" fillId="0" borderId="107" xfId="0" applyFont="1" applyBorder="1" applyAlignment="1">
      <alignment horizontal="distributed" vertical="center" justifyLastLine="1" shrinkToFit="1"/>
    </xf>
    <xf numFmtId="0" fontId="18" fillId="0" borderId="108" xfId="0" applyFont="1" applyBorder="1" applyAlignment="1">
      <alignment horizontal="distributed" vertical="center" justifyLastLine="1" shrinkToFit="1"/>
    </xf>
    <xf numFmtId="0" fontId="18" fillId="0" borderId="109" xfId="0" applyFont="1" applyBorder="1" applyAlignment="1">
      <alignment horizontal="distributed" vertical="center" justifyLastLine="1" shrinkToFit="1"/>
    </xf>
    <xf numFmtId="187" fontId="12" fillId="0" borderId="15" xfId="0" applyNumberFormat="1" applyFont="1" applyBorder="1" applyAlignment="1">
      <alignment vertical="center"/>
    </xf>
    <xf numFmtId="187" fontId="12" fillId="0" borderId="110" xfId="0" applyNumberFormat="1" applyFont="1" applyBorder="1" applyAlignment="1">
      <alignment vertical="center"/>
    </xf>
    <xf numFmtId="187" fontId="12" fillId="0" borderId="86" xfId="0" applyNumberFormat="1" applyFont="1" applyBorder="1" applyAlignment="1">
      <alignment vertical="center"/>
    </xf>
    <xf numFmtId="187" fontId="12" fillId="0" borderId="111" xfId="0" applyNumberFormat="1" applyFont="1" applyBorder="1" applyAlignment="1">
      <alignment vertical="center"/>
    </xf>
    <xf numFmtId="0" fontId="2" fillId="0" borderId="42" xfId="0" applyFont="1" applyBorder="1" applyAlignment="1">
      <alignment horizontal="distributed" vertical="center" justifyLastLine="1"/>
    </xf>
    <xf numFmtId="5" fontId="12" fillId="0" borderId="112" xfId="0" applyNumberFormat="1" applyFont="1" applyBorder="1" applyAlignment="1">
      <alignment horizontal="right" vertical="center"/>
    </xf>
    <xf numFmtId="5" fontId="12" fillId="0" borderId="0" xfId="0" applyNumberFormat="1" applyFont="1" applyAlignment="1">
      <alignment horizontal="right" vertical="center"/>
    </xf>
    <xf numFmtId="5" fontId="12" fillId="0" borderId="113" xfId="0" applyNumberFormat="1" applyFont="1" applyBorder="1" applyAlignment="1">
      <alignment horizontal="right" vertical="center"/>
    </xf>
    <xf numFmtId="0" fontId="0" fillId="0" borderId="114" xfId="0" applyBorder="1" applyAlignment="1">
      <alignment horizontal="right" vertical="center"/>
    </xf>
    <xf numFmtId="0" fontId="0" fillId="0" borderId="115" xfId="0" applyBorder="1" applyAlignment="1">
      <alignment horizontal="right" vertical="center"/>
    </xf>
    <xf numFmtId="5" fontId="2" fillId="0" borderId="83" xfId="0" applyNumberFormat="1" applyFont="1" applyBorder="1" applyAlignment="1">
      <alignment horizontal="distributed" vertical="center" justifyLastLine="1"/>
    </xf>
    <xf numFmtId="0" fontId="0" fillId="0" borderId="53" xfId="0" applyBorder="1" applyAlignment="1">
      <alignment horizontal="distributed" justifyLastLine="1"/>
    </xf>
    <xf numFmtId="0" fontId="0" fillId="0" borderId="78" xfId="0" applyBorder="1" applyAlignment="1">
      <alignment horizontal="distributed" justifyLastLine="1"/>
    </xf>
    <xf numFmtId="0" fontId="1" fillId="0" borderId="0" xfId="0" applyFont="1"/>
    <xf numFmtId="49" fontId="26" fillId="0" borderId="0" xfId="0" applyNumberFormat="1" applyFont="1" applyAlignment="1">
      <alignment horizontal="distributed"/>
    </xf>
    <xf numFmtId="0" fontId="2" fillId="0" borderId="0" xfId="0" applyFont="1" applyAlignment="1">
      <alignment shrinkToFit="1"/>
    </xf>
    <xf numFmtId="0" fontId="10" fillId="0" borderId="0" xfId="0" applyFont="1" applyAlignment="1">
      <alignment horizontal="left" vertical="center"/>
    </xf>
    <xf numFmtId="0" fontId="10" fillId="0" borderId="29" xfId="0" applyFont="1" applyBorder="1" applyAlignment="1">
      <alignment vertical="center"/>
    </xf>
    <xf numFmtId="0" fontId="2" fillId="0" borderId="0" xfId="0" applyFont="1" applyAlignment="1">
      <alignment horizontal="distributed" justifyLastLine="1"/>
    </xf>
    <xf numFmtId="0" fontId="2" fillId="0" borderId="78" xfId="0" applyFont="1" applyBorder="1" applyAlignment="1">
      <alignment horizontal="distributed" justifyLastLine="1"/>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xf>
    <xf numFmtId="0" fontId="28" fillId="0" borderId="0" xfId="0" applyFont="1" applyAlignment="1">
      <alignment horizontal="distributed" justifyLastLine="1"/>
    </xf>
    <xf numFmtId="186" fontId="5" fillId="0" borderId="0" xfId="0" applyNumberFormat="1" applyFont="1" applyAlignment="1">
      <alignment horizontal="center" vertical="center"/>
    </xf>
    <xf numFmtId="0" fontId="49" fillId="0" borderId="81" xfId="0" applyFont="1" applyBorder="1" applyAlignment="1">
      <alignment horizontal="distributed" vertical="center" justifyLastLine="1"/>
    </xf>
    <xf numFmtId="0" fontId="49" fillId="0" borderId="82" xfId="0" applyFont="1" applyBorder="1" applyAlignment="1">
      <alignment horizontal="distributed" vertical="center" justifyLastLine="1"/>
    </xf>
    <xf numFmtId="49" fontId="12" fillId="0" borderId="55" xfId="0" applyNumberFormat="1" applyFont="1" applyBorder="1" applyAlignment="1">
      <alignment horizontal="center" vertical="center"/>
    </xf>
    <xf numFmtId="0" fontId="12" fillId="0" borderId="29" xfId="0" applyFont="1" applyBorder="1" applyAlignment="1">
      <alignment horizontal="center" vertical="center"/>
    </xf>
    <xf numFmtId="0" fontId="18" fillId="0" borderId="81" xfId="0" applyFont="1" applyBorder="1" applyAlignment="1">
      <alignment horizontal="distributed" vertical="center" justifyLastLine="1" shrinkToFit="1"/>
    </xf>
    <xf numFmtId="0" fontId="18" fillId="0" borderId="1" xfId="0" applyFont="1" applyBorder="1" applyAlignment="1">
      <alignment horizontal="distributed" vertical="center" justifyLastLine="1" shrinkToFit="1"/>
    </xf>
    <xf numFmtId="0" fontId="18" fillId="0" borderId="82" xfId="0" applyFont="1" applyBorder="1" applyAlignment="1">
      <alignment horizontal="distributed" vertical="center" justifyLastLine="1" shrinkToFit="1"/>
    </xf>
    <xf numFmtId="187" fontId="12" fillId="0" borderId="55" xfId="0" applyNumberFormat="1" applyFont="1" applyBorder="1" applyAlignment="1">
      <alignment horizontal="right" vertical="center"/>
    </xf>
    <xf numFmtId="187" fontId="12" fillId="0" borderId="0" xfId="0" applyNumberFormat="1" applyFont="1" applyAlignment="1">
      <alignment horizontal="right" vertical="center"/>
    </xf>
    <xf numFmtId="187" fontId="12" fillId="0" borderId="29" xfId="0" applyNumberFormat="1" applyFont="1" applyBorder="1" applyAlignment="1">
      <alignment horizontal="right" vertical="center"/>
    </xf>
    <xf numFmtId="0" fontId="0" fillId="0" borderId="23" xfId="0" applyBorder="1" applyAlignment="1">
      <alignment horizontal="distributed" vertical="center" justifyLastLine="1"/>
    </xf>
    <xf numFmtId="0" fontId="0" fillId="0" borderId="20" xfId="0" applyBorder="1" applyAlignment="1">
      <alignment horizontal="distributed" justifyLastLine="1"/>
    </xf>
    <xf numFmtId="0" fontId="0" fillId="0" borderId="86" xfId="0" applyBorder="1" applyAlignment="1">
      <alignment horizontal="distributed" justifyLastLine="1"/>
    </xf>
    <xf numFmtId="0" fontId="0" fillId="0" borderId="79" xfId="0" applyBorder="1" applyAlignment="1">
      <alignment horizontal="distributed" justifyLastLine="1"/>
    </xf>
    <xf numFmtId="186" fontId="0" fillId="0" borderId="0" xfId="0" applyNumberFormat="1" applyAlignment="1">
      <alignment horizontal="center" vertical="center"/>
    </xf>
    <xf numFmtId="185" fontId="12" fillId="0" borderId="9" xfId="0" applyNumberFormat="1" applyFont="1" applyBorder="1" applyAlignment="1">
      <alignment horizontal="distributed" justifyLastLine="1"/>
    </xf>
    <xf numFmtId="0" fontId="18" fillId="0" borderId="0" xfId="0" applyFont="1" applyAlignment="1">
      <alignment horizontal="center"/>
    </xf>
    <xf numFmtId="179" fontId="0" fillId="0" borderId="16" xfId="0" applyNumberFormat="1" applyBorder="1" applyAlignment="1">
      <alignment horizontal="right"/>
    </xf>
    <xf numFmtId="179" fontId="0" fillId="0" borderId="8" xfId="0" applyNumberFormat="1" applyBorder="1" applyAlignment="1">
      <alignment horizontal="right"/>
    </xf>
    <xf numFmtId="179" fontId="0" fillId="0" borderId="34" xfId="0" applyNumberFormat="1" applyBorder="1" applyAlignment="1">
      <alignment horizontal="right"/>
    </xf>
    <xf numFmtId="179" fontId="0" fillId="0" borderId="33" xfId="0" applyNumberFormat="1" applyBorder="1" applyAlignment="1">
      <alignment horizontal="right"/>
    </xf>
    <xf numFmtId="179" fontId="0" fillId="0" borderId="0" xfId="0" applyNumberFormat="1" applyAlignment="1">
      <alignment horizontal="right"/>
    </xf>
    <xf numFmtId="0" fontId="0" fillId="0" borderId="17" xfId="0" applyBorder="1" applyAlignment="1">
      <alignment horizontal="distributed" vertical="center" justifyLastLine="1"/>
    </xf>
    <xf numFmtId="0" fontId="0" fillId="0" borderId="84" xfId="0" applyBorder="1" applyAlignment="1">
      <alignment horizontal="distributed" vertical="center" justifyLastLine="1"/>
    </xf>
    <xf numFmtId="0" fontId="18" fillId="0" borderId="0" xfId="0" applyFont="1"/>
    <xf numFmtId="6" fontId="12" fillId="0" borderId="118" xfId="13" applyNumberFormat="1" applyFont="1" applyBorder="1" applyAlignment="1">
      <alignment horizontal="right" vertical="center"/>
    </xf>
    <xf numFmtId="6" fontId="12" fillId="0" borderId="119" xfId="13" applyNumberFormat="1" applyFont="1" applyBorder="1" applyAlignment="1">
      <alignment horizontal="right" vertical="center"/>
    </xf>
    <xf numFmtId="6" fontId="12" fillId="0" borderId="86" xfId="13" applyNumberFormat="1" applyFont="1" applyBorder="1" applyAlignment="1">
      <alignment horizontal="right" vertical="center"/>
    </xf>
    <xf numFmtId="6" fontId="12" fillId="0" borderId="120" xfId="13" applyNumberFormat="1" applyFont="1" applyBorder="1" applyAlignment="1">
      <alignment horizontal="right" vertical="center"/>
    </xf>
    <xf numFmtId="0" fontId="0" fillId="0" borderId="96" xfId="0" quotePrefix="1" applyBorder="1" applyAlignment="1">
      <alignment horizontal="center" vertical="center"/>
    </xf>
    <xf numFmtId="0" fontId="0" fillId="0" borderId="97" xfId="0" quotePrefix="1" applyBorder="1" applyAlignment="1">
      <alignment horizontal="center" vertical="center"/>
    </xf>
    <xf numFmtId="0" fontId="0" fillId="0" borderId="56" xfId="0" quotePrefix="1" applyBorder="1" applyAlignment="1">
      <alignment horizontal="center" vertical="center"/>
    </xf>
    <xf numFmtId="0" fontId="0" fillId="0" borderId="95" xfId="0" applyBorder="1" applyAlignment="1">
      <alignment horizontal="distributed" vertical="center" justifyLastLine="1"/>
    </xf>
    <xf numFmtId="0" fontId="0" fillId="0" borderId="116" xfId="0" applyBorder="1" applyAlignment="1">
      <alignment horizontal="distributed" vertical="center" justifyLastLine="1"/>
    </xf>
    <xf numFmtId="0" fontId="0" fillId="0" borderId="16" xfId="0" applyBorder="1" applyAlignment="1">
      <alignment horizontal="distributed" vertical="center" justifyLastLine="1"/>
    </xf>
    <xf numFmtId="0" fontId="30" fillId="0" borderId="136" xfId="17" applyFont="1" applyBorder="1" applyAlignment="1">
      <alignment horizontal="center" vertical="center"/>
    </xf>
    <xf numFmtId="0" fontId="30" fillId="0" borderId="15" xfId="17" applyFont="1" applyBorder="1" applyAlignment="1">
      <alignment horizontal="center" vertical="center"/>
    </xf>
    <xf numFmtId="0" fontId="30" fillId="0" borderId="135" xfId="17" applyFont="1" applyBorder="1" applyAlignment="1">
      <alignment horizontal="center" vertical="center"/>
    </xf>
    <xf numFmtId="177" fontId="18" fillId="0" borderId="9" xfId="17" applyNumberFormat="1" applyFont="1" applyBorder="1" applyAlignment="1">
      <alignment horizontal="center" vertical="center"/>
    </xf>
    <xf numFmtId="177" fontId="18" fillId="0" borderId="49" xfId="17" applyNumberFormat="1" applyFont="1" applyBorder="1" applyAlignment="1">
      <alignment horizontal="center" vertical="center"/>
    </xf>
    <xf numFmtId="0" fontId="18" fillId="0" borderId="101" xfId="17" applyFont="1" applyBorder="1" applyAlignment="1">
      <alignment horizontal="center" vertical="center"/>
    </xf>
    <xf numFmtId="0" fontId="18" fillId="0" borderId="52" xfId="17" applyFont="1" applyBorder="1" applyAlignment="1">
      <alignment horizontal="center" vertical="center"/>
    </xf>
    <xf numFmtId="0" fontId="30" fillId="0" borderId="45" xfId="17" applyFont="1" applyBorder="1" applyAlignment="1">
      <alignment horizontal="center" vertical="center"/>
    </xf>
    <xf numFmtId="0" fontId="30" fillId="0" borderId="48" xfId="17" applyFont="1" applyBorder="1" applyAlignment="1">
      <alignment horizontal="center" vertical="center"/>
    </xf>
    <xf numFmtId="0" fontId="17" fillId="0" borderId="11" xfId="17" applyFont="1" applyBorder="1" applyAlignment="1">
      <alignment horizontal="left" vertical="center"/>
    </xf>
    <xf numFmtId="0" fontId="24" fillId="0" borderId="9" xfId="17" applyBorder="1" applyAlignment="1">
      <alignment horizontal="left" vertical="center"/>
    </xf>
    <xf numFmtId="0" fontId="24" fillId="0" borderId="13" xfId="17" applyBorder="1" applyAlignment="1">
      <alignment horizontal="left" vertical="center"/>
    </xf>
    <xf numFmtId="0" fontId="24" fillId="0" borderId="49" xfId="17" applyBorder="1" applyAlignment="1">
      <alignment horizontal="left" vertical="center"/>
    </xf>
    <xf numFmtId="0" fontId="6" fillId="0" borderId="0" xfId="0" applyFont="1" applyAlignment="1">
      <alignment horizontal="distributed"/>
    </xf>
    <xf numFmtId="0" fontId="4" fillId="0" borderId="17" xfId="0" applyFont="1" applyBorder="1" applyAlignment="1">
      <alignment horizontal="center"/>
    </xf>
    <xf numFmtId="0" fontId="4" fillId="0" borderId="2" xfId="0" applyFont="1" applyBorder="1" applyAlignment="1">
      <alignment horizontal="center"/>
    </xf>
    <xf numFmtId="0" fontId="4" fillId="0" borderId="30" xfId="0" applyFont="1" applyBorder="1" applyAlignment="1">
      <alignment horizontal="center"/>
    </xf>
    <xf numFmtId="0" fontId="0" fillId="0" borderId="0" xfId="0" applyAlignment="1">
      <alignment horizontal="left"/>
    </xf>
    <xf numFmtId="49" fontId="18" fillId="0" borderId="100" xfId="0" applyNumberFormat="1" applyFont="1" applyBorder="1" applyAlignment="1">
      <alignment horizontal="center" vertical="center"/>
    </xf>
    <xf numFmtId="0" fontId="18" fillId="6" borderId="23" xfId="0" applyFont="1" applyFill="1" applyBorder="1" applyAlignment="1">
      <alignment horizontal="distributed" vertical="center" justifyLastLine="1"/>
    </xf>
    <xf numFmtId="0" fontId="18" fillId="6" borderId="117" xfId="0" applyFont="1" applyFill="1" applyBorder="1" applyAlignment="1">
      <alignment horizontal="distributed" vertical="center" justifyLastLine="1"/>
    </xf>
    <xf numFmtId="6" fontId="12" fillId="6" borderId="118" xfId="0" applyNumberFormat="1" applyFont="1" applyFill="1" applyBorder="1" applyAlignment="1">
      <alignment horizontal="right" vertical="center"/>
    </xf>
    <xf numFmtId="0" fontId="12" fillId="6" borderId="119" xfId="0" applyFont="1" applyFill="1" applyBorder="1" applyAlignment="1">
      <alignment horizontal="right" vertical="center"/>
    </xf>
    <xf numFmtId="0" fontId="12" fillId="6" borderId="86" xfId="0" applyFont="1" applyFill="1" applyBorder="1" applyAlignment="1">
      <alignment horizontal="right" vertical="center"/>
    </xf>
    <xf numFmtId="0" fontId="12" fillId="6" borderId="120" xfId="0" applyFont="1" applyFill="1" applyBorder="1" applyAlignment="1">
      <alignment horizontal="right" vertical="center"/>
    </xf>
    <xf numFmtId="185" fontId="10" fillId="0" borderId="0" xfId="0" applyNumberFormat="1" applyFont="1" applyAlignment="1">
      <alignment horizontal="center"/>
    </xf>
    <xf numFmtId="185" fontId="10" fillId="0" borderId="0" xfId="0" applyNumberFormat="1" applyFont="1" applyAlignment="1">
      <alignment horizontal="left"/>
    </xf>
    <xf numFmtId="185" fontId="0" fillId="0" borderId="0" xfId="0" applyNumberFormat="1" applyAlignment="1">
      <alignment horizontal="left"/>
    </xf>
    <xf numFmtId="0" fontId="18" fillId="6" borderId="0" xfId="0" applyFont="1" applyFill="1" applyAlignment="1">
      <alignment horizontal="center"/>
    </xf>
    <xf numFmtId="0" fontId="18" fillId="6" borderId="8" xfId="0" applyFont="1" applyFill="1" applyBorder="1" applyAlignment="1">
      <alignment horizontal="left"/>
    </xf>
    <xf numFmtId="185" fontId="18" fillId="0" borderId="9" xfId="0" applyNumberFormat="1" applyFont="1" applyBorder="1" applyAlignment="1">
      <alignment horizontal="center"/>
    </xf>
    <xf numFmtId="6" fontId="12" fillId="6" borderId="118" xfId="13" applyNumberFormat="1" applyFont="1" applyFill="1" applyBorder="1" applyAlignment="1">
      <alignment horizontal="right" vertical="center"/>
    </xf>
    <xf numFmtId="6" fontId="12" fillId="6" borderId="119" xfId="13" applyNumberFormat="1" applyFont="1" applyFill="1" applyBorder="1" applyAlignment="1">
      <alignment horizontal="right" vertical="center"/>
    </xf>
    <xf numFmtId="6" fontId="12" fillId="6" borderId="86" xfId="13" applyNumberFormat="1" applyFont="1" applyFill="1" applyBorder="1" applyAlignment="1">
      <alignment horizontal="right" vertical="center"/>
    </xf>
    <xf numFmtId="6" fontId="12" fillId="6" borderId="120" xfId="13" applyNumberFormat="1" applyFont="1" applyFill="1" applyBorder="1" applyAlignment="1">
      <alignment horizontal="right" vertical="center"/>
    </xf>
    <xf numFmtId="186" fontId="12" fillId="0" borderId="0" xfId="0" applyNumberFormat="1" applyFont="1" applyAlignment="1">
      <alignment horizontal="center" vertical="center"/>
    </xf>
    <xf numFmtId="0" fontId="12" fillId="0" borderId="0" xfId="0" applyFont="1" applyAlignment="1">
      <alignment horizontal="center" vertical="center"/>
    </xf>
    <xf numFmtId="0" fontId="18" fillId="6" borderId="8" xfId="0" applyFont="1" applyFill="1" applyBorder="1" applyAlignment="1">
      <alignment horizontal="center"/>
    </xf>
    <xf numFmtId="0" fontId="18" fillId="6" borderId="105" xfId="0" applyFont="1" applyFill="1" applyBorder="1" applyAlignment="1">
      <alignment horizontal="distributed" vertical="center" justifyLastLine="1" shrinkToFit="1"/>
    </xf>
    <xf numFmtId="0" fontId="18" fillId="6" borderId="106" xfId="0" applyFont="1" applyFill="1" applyBorder="1" applyAlignment="1">
      <alignment horizontal="distributed" vertical="center" justifyLastLine="1" shrinkToFit="1"/>
    </xf>
    <xf numFmtId="187" fontId="12" fillId="6" borderId="15" xfId="0" applyNumberFormat="1" applyFont="1" applyFill="1" applyBorder="1" applyAlignment="1">
      <alignment vertical="center"/>
    </xf>
    <xf numFmtId="187" fontId="12" fillId="6" borderId="110" xfId="0" applyNumberFormat="1" applyFont="1" applyFill="1" applyBorder="1" applyAlignment="1">
      <alignment vertical="center"/>
    </xf>
    <xf numFmtId="187" fontId="12" fillId="6" borderId="86" xfId="0" applyNumberFormat="1" applyFont="1" applyFill="1" applyBorder="1" applyAlignment="1">
      <alignment vertical="center"/>
    </xf>
    <xf numFmtId="187" fontId="12" fillId="6" borderId="111" xfId="0" applyNumberFormat="1" applyFont="1" applyFill="1" applyBorder="1" applyAlignment="1">
      <alignment vertical="center"/>
    </xf>
    <xf numFmtId="186" fontId="11" fillId="0" borderId="0" xfId="0" applyNumberFormat="1" applyFont="1" applyAlignment="1">
      <alignment horizontal="center" vertical="center"/>
    </xf>
    <xf numFmtId="0" fontId="11" fillId="0" borderId="0" xfId="0" applyFont="1" applyAlignment="1">
      <alignment horizontal="center" vertical="center"/>
    </xf>
    <xf numFmtId="185" fontId="18" fillId="0" borderId="0" xfId="0" applyNumberFormat="1" applyFont="1" applyAlignment="1">
      <alignment horizontal="center"/>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0" fillId="0" borderId="0" xfId="16" applyFont="1" applyAlignment="1">
      <alignment horizontal="center" vertical="center"/>
    </xf>
    <xf numFmtId="0" fontId="20" fillId="0" borderId="0" xfId="16" applyAlignment="1">
      <alignment horizontal="center" vertical="center"/>
    </xf>
    <xf numFmtId="0" fontId="30" fillId="0" borderId="17" xfId="16" applyFont="1" applyBorder="1" applyAlignment="1">
      <alignment horizontal="center" vertical="center"/>
    </xf>
    <xf numFmtId="0" fontId="30" fillId="0" borderId="2" xfId="16" applyFont="1" applyBorder="1" applyAlignment="1">
      <alignment horizontal="center" vertical="center"/>
    </xf>
  </cellXfs>
  <cellStyles count="19">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パーセント 2" xfId="12" xr:uid="{00000000-0005-0000-0000-00000B000000}"/>
    <cellStyle name="桁区切り" xfId="13" builtinId="6"/>
    <cellStyle name="桁区切り 2" xfId="14" xr:uid="{00000000-0005-0000-0000-00000D000000}"/>
    <cellStyle name="標準" xfId="0" builtinId="0"/>
    <cellStyle name="標準 2" xfId="15" xr:uid="{00000000-0005-0000-0000-00000F000000}"/>
    <cellStyle name="標準 3" xfId="16" xr:uid="{00000000-0005-0000-0000-000010000000}"/>
    <cellStyle name="標準 4" xfId="17" xr:uid="{00000000-0005-0000-0000-000011000000}"/>
    <cellStyle name="未定義"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9510" name="AutoShape 4">
          <a:extLst>
            <a:ext uri="{FF2B5EF4-FFF2-40B4-BE49-F238E27FC236}">
              <a16:creationId xmlns:a16="http://schemas.microsoft.com/office/drawing/2014/main" id="{7CA68EB4-1AFE-B89D-1D40-BCDC567BA88D}"/>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1" name="AutoShape 57">
          <a:extLst>
            <a:ext uri="{FF2B5EF4-FFF2-40B4-BE49-F238E27FC236}">
              <a16:creationId xmlns:a16="http://schemas.microsoft.com/office/drawing/2014/main" id="{8C05277A-125B-3F31-1AA7-F9AE22DE29C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12" name="Line 60">
          <a:extLst>
            <a:ext uri="{FF2B5EF4-FFF2-40B4-BE49-F238E27FC236}">
              <a16:creationId xmlns:a16="http://schemas.microsoft.com/office/drawing/2014/main" id="{4C353907-58C7-3E2D-C970-650A39972722}"/>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3" name="Line 61">
          <a:extLst>
            <a:ext uri="{FF2B5EF4-FFF2-40B4-BE49-F238E27FC236}">
              <a16:creationId xmlns:a16="http://schemas.microsoft.com/office/drawing/2014/main" id="{BBF9B020-0255-9290-7953-6C2BC9055B2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14" name="Line 62">
          <a:extLst>
            <a:ext uri="{FF2B5EF4-FFF2-40B4-BE49-F238E27FC236}">
              <a16:creationId xmlns:a16="http://schemas.microsoft.com/office/drawing/2014/main" id="{39A15760-BDBB-1E2F-4CC1-D4CFDA94D4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15" name="Line 63">
          <a:extLst>
            <a:ext uri="{FF2B5EF4-FFF2-40B4-BE49-F238E27FC236}">
              <a16:creationId xmlns:a16="http://schemas.microsoft.com/office/drawing/2014/main" id="{D0F4F5A1-8115-A4CE-0B97-32A236B137E8}"/>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6" name="Line 64">
          <a:extLst>
            <a:ext uri="{FF2B5EF4-FFF2-40B4-BE49-F238E27FC236}">
              <a16:creationId xmlns:a16="http://schemas.microsoft.com/office/drawing/2014/main" id="{4D241B1F-1179-8C7D-8A1C-4375FB7135E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7" name="Line 65">
          <a:extLst>
            <a:ext uri="{FF2B5EF4-FFF2-40B4-BE49-F238E27FC236}">
              <a16:creationId xmlns:a16="http://schemas.microsoft.com/office/drawing/2014/main" id="{0D5DD059-C114-BE22-4517-72D0A0A3ED3D}"/>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18" name="Line 67">
          <a:extLst>
            <a:ext uri="{FF2B5EF4-FFF2-40B4-BE49-F238E27FC236}">
              <a16:creationId xmlns:a16="http://schemas.microsoft.com/office/drawing/2014/main" id="{B2AF9637-41ED-C65F-7C05-15335B9EC6A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19" name="Line 68">
          <a:extLst>
            <a:ext uri="{FF2B5EF4-FFF2-40B4-BE49-F238E27FC236}">
              <a16:creationId xmlns:a16="http://schemas.microsoft.com/office/drawing/2014/main" id="{835FC70F-0858-2401-5B57-F37911534AE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20" name="Line 69">
          <a:extLst>
            <a:ext uri="{FF2B5EF4-FFF2-40B4-BE49-F238E27FC236}">
              <a16:creationId xmlns:a16="http://schemas.microsoft.com/office/drawing/2014/main" id="{61C7567E-215F-7A0F-6DE5-2A80C9C08595}"/>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1" name="AutoShape 70">
          <a:extLst>
            <a:ext uri="{FF2B5EF4-FFF2-40B4-BE49-F238E27FC236}">
              <a16:creationId xmlns:a16="http://schemas.microsoft.com/office/drawing/2014/main" id="{61489CEF-477A-C557-3DC6-9F2E025E1D4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22" name="Line 73">
          <a:extLst>
            <a:ext uri="{FF2B5EF4-FFF2-40B4-BE49-F238E27FC236}">
              <a16:creationId xmlns:a16="http://schemas.microsoft.com/office/drawing/2014/main" id="{E50EE1E3-3FE9-EAB0-C0B6-9B09431D5D1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3" name="Line 74">
          <a:extLst>
            <a:ext uri="{FF2B5EF4-FFF2-40B4-BE49-F238E27FC236}">
              <a16:creationId xmlns:a16="http://schemas.microsoft.com/office/drawing/2014/main" id="{A3D3C036-50B5-9A1C-13F6-80EC41C2310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24" name="Line 75">
          <a:extLst>
            <a:ext uri="{FF2B5EF4-FFF2-40B4-BE49-F238E27FC236}">
              <a16:creationId xmlns:a16="http://schemas.microsoft.com/office/drawing/2014/main" id="{E494E445-751B-0C43-EA87-BA2EC014E3D4}"/>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25" name="Line 76">
          <a:extLst>
            <a:ext uri="{FF2B5EF4-FFF2-40B4-BE49-F238E27FC236}">
              <a16:creationId xmlns:a16="http://schemas.microsoft.com/office/drawing/2014/main" id="{D60D3695-A6C0-FABE-1F7B-FEBC372681D2}"/>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6" name="Line 77">
          <a:extLst>
            <a:ext uri="{FF2B5EF4-FFF2-40B4-BE49-F238E27FC236}">
              <a16:creationId xmlns:a16="http://schemas.microsoft.com/office/drawing/2014/main" id="{C6F39852-23C1-1D85-E1F0-C4FB8FAABDC2}"/>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7" name="Line 78">
          <a:extLst>
            <a:ext uri="{FF2B5EF4-FFF2-40B4-BE49-F238E27FC236}">
              <a16:creationId xmlns:a16="http://schemas.microsoft.com/office/drawing/2014/main" id="{A69A2874-A4CC-91D3-2C58-984E6B51D1B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28" name="Line 80">
          <a:extLst>
            <a:ext uri="{FF2B5EF4-FFF2-40B4-BE49-F238E27FC236}">
              <a16:creationId xmlns:a16="http://schemas.microsoft.com/office/drawing/2014/main" id="{C84C26E3-C3A5-CA24-4CF1-703A2A66FE5F}"/>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29" name="Line 81">
          <a:extLst>
            <a:ext uri="{FF2B5EF4-FFF2-40B4-BE49-F238E27FC236}">
              <a16:creationId xmlns:a16="http://schemas.microsoft.com/office/drawing/2014/main" id="{318BEFC9-DE4E-7EDB-D134-7C89F50D712C}"/>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0" name="Line 82">
          <a:extLst>
            <a:ext uri="{FF2B5EF4-FFF2-40B4-BE49-F238E27FC236}">
              <a16:creationId xmlns:a16="http://schemas.microsoft.com/office/drawing/2014/main" id="{E4B3C192-8F9A-B964-0575-A2816375FAC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1" name="AutoShape 95">
          <a:extLst>
            <a:ext uri="{FF2B5EF4-FFF2-40B4-BE49-F238E27FC236}">
              <a16:creationId xmlns:a16="http://schemas.microsoft.com/office/drawing/2014/main" id="{C240DE45-DB83-6E99-2474-DF92B160B18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2" name="Line 98">
          <a:extLst>
            <a:ext uri="{FF2B5EF4-FFF2-40B4-BE49-F238E27FC236}">
              <a16:creationId xmlns:a16="http://schemas.microsoft.com/office/drawing/2014/main" id="{19FB8D92-68B4-8936-9ECE-48F87FEC4D95}"/>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33" name="Line 99">
          <a:extLst>
            <a:ext uri="{FF2B5EF4-FFF2-40B4-BE49-F238E27FC236}">
              <a16:creationId xmlns:a16="http://schemas.microsoft.com/office/drawing/2014/main" id="{6432E5E1-3E15-241F-7E0C-A8ADE578C12B}"/>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34" name="Line 100">
          <a:extLst>
            <a:ext uri="{FF2B5EF4-FFF2-40B4-BE49-F238E27FC236}">
              <a16:creationId xmlns:a16="http://schemas.microsoft.com/office/drawing/2014/main" id="{9B847394-7E69-854E-FC30-FEA79F9CEC34}"/>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5" name="Line 101">
          <a:extLst>
            <a:ext uri="{FF2B5EF4-FFF2-40B4-BE49-F238E27FC236}">
              <a16:creationId xmlns:a16="http://schemas.microsoft.com/office/drawing/2014/main" id="{E25AB989-B157-5728-2726-A0F3A4B81BCC}"/>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6" name="Line 102">
          <a:extLst>
            <a:ext uri="{FF2B5EF4-FFF2-40B4-BE49-F238E27FC236}">
              <a16:creationId xmlns:a16="http://schemas.microsoft.com/office/drawing/2014/main" id="{39DA7E62-7E7B-6EBF-09CD-EB48BB3A7D4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37" name="Line 104">
          <a:extLst>
            <a:ext uri="{FF2B5EF4-FFF2-40B4-BE49-F238E27FC236}">
              <a16:creationId xmlns:a16="http://schemas.microsoft.com/office/drawing/2014/main" id="{14763285-58ED-B464-6F86-C97C623BA7B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38" name="Line 105">
          <a:extLst>
            <a:ext uri="{FF2B5EF4-FFF2-40B4-BE49-F238E27FC236}">
              <a16:creationId xmlns:a16="http://schemas.microsoft.com/office/drawing/2014/main" id="{B883E477-9920-D378-D055-5B75D3147D2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9" name="Line 106">
          <a:extLst>
            <a:ext uri="{FF2B5EF4-FFF2-40B4-BE49-F238E27FC236}">
              <a16:creationId xmlns:a16="http://schemas.microsoft.com/office/drawing/2014/main" id="{76BFF097-9CE5-A9B2-0C35-29B9E43E8CA2}"/>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0" name="AutoShape 107">
          <a:extLst>
            <a:ext uri="{FF2B5EF4-FFF2-40B4-BE49-F238E27FC236}">
              <a16:creationId xmlns:a16="http://schemas.microsoft.com/office/drawing/2014/main" id="{7E77644D-1210-5ECF-3C82-4D8AB91E9C6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1" name="Line 110">
          <a:extLst>
            <a:ext uri="{FF2B5EF4-FFF2-40B4-BE49-F238E27FC236}">
              <a16:creationId xmlns:a16="http://schemas.microsoft.com/office/drawing/2014/main" id="{4DFB2421-D707-0BF9-2D97-988192A939E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42" name="Line 111">
          <a:extLst>
            <a:ext uri="{FF2B5EF4-FFF2-40B4-BE49-F238E27FC236}">
              <a16:creationId xmlns:a16="http://schemas.microsoft.com/office/drawing/2014/main" id="{8BCF436E-688E-18D9-5CCA-8A9E80975B1E}"/>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43" name="Line 112">
          <a:extLst>
            <a:ext uri="{FF2B5EF4-FFF2-40B4-BE49-F238E27FC236}">
              <a16:creationId xmlns:a16="http://schemas.microsoft.com/office/drawing/2014/main" id="{46A2FFA5-E969-0397-0DC3-22ECA21021E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4" name="Line 113">
          <a:extLst>
            <a:ext uri="{FF2B5EF4-FFF2-40B4-BE49-F238E27FC236}">
              <a16:creationId xmlns:a16="http://schemas.microsoft.com/office/drawing/2014/main" id="{6BE43C99-C7A3-7651-5F0D-1FB4FA801113}"/>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5" name="Line 114">
          <a:extLst>
            <a:ext uri="{FF2B5EF4-FFF2-40B4-BE49-F238E27FC236}">
              <a16:creationId xmlns:a16="http://schemas.microsoft.com/office/drawing/2014/main" id="{BF25AB2E-C7E8-482C-5FA2-F9347CB9D6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46" name="Line 116">
          <a:extLst>
            <a:ext uri="{FF2B5EF4-FFF2-40B4-BE49-F238E27FC236}">
              <a16:creationId xmlns:a16="http://schemas.microsoft.com/office/drawing/2014/main" id="{91FCD61E-0D6E-3FD4-5EE9-D928A95BBF4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47" name="Line 117">
          <a:extLst>
            <a:ext uri="{FF2B5EF4-FFF2-40B4-BE49-F238E27FC236}">
              <a16:creationId xmlns:a16="http://schemas.microsoft.com/office/drawing/2014/main" id="{5386555F-8DCA-7465-3721-7A72E424620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48" name="Line 118">
          <a:extLst>
            <a:ext uri="{FF2B5EF4-FFF2-40B4-BE49-F238E27FC236}">
              <a16:creationId xmlns:a16="http://schemas.microsoft.com/office/drawing/2014/main" id="{2388F746-221C-5952-D3E0-ACAE27F872A0}"/>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49" name="AutoShape 119">
          <a:extLst>
            <a:ext uri="{FF2B5EF4-FFF2-40B4-BE49-F238E27FC236}">
              <a16:creationId xmlns:a16="http://schemas.microsoft.com/office/drawing/2014/main" id="{B7DB538A-3E34-FBDC-4DCE-D4C72912D7B2}"/>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50" name="Line 120">
          <a:extLst>
            <a:ext uri="{FF2B5EF4-FFF2-40B4-BE49-F238E27FC236}">
              <a16:creationId xmlns:a16="http://schemas.microsoft.com/office/drawing/2014/main" id="{357EE6F1-3B1B-3CA7-015C-D1AD93CDBDFA}"/>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1" name="Line 121">
          <a:extLst>
            <a:ext uri="{FF2B5EF4-FFF2-40B4-BE49-F238E27FC236}">
              <a16:creationId xmlns:a16="http://schemas.microsoft.com/office/drawing/2014/main" id="{A3FAB62D-AA9E-266B-7DCF-6B8182EF451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52" name="Line 122">
          <a:extLst>
            <a:ext uri="{FF2B5EF4-FFF2-40B4-BE49-F238E27FC236}">
              <a16:creationId xmlns:a16="http://schemas.microsoft.com/office/drawing/2014/main" id="{AEA13F3A-16CE-879E-CB09-49694C84060F}"/>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53" name="Line 123">
          <a:extLst>
            <a:ext uri="{FF2B5EF4-FFF2-40B4-BE49-F238E27FC236}">
              <a16:creationId xmlns:a16="http://schemas.microsoft.com/office/drawing/2014/main" id="{817BEFA9-799A-584C-0313-8012D9DD1D20}"/>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4" name="Line 124">
          <a:extLst>
            <a:ext uri="{FF2B5EF4-FFF2-40B4-BE49-F238E27FC236}">
              <a16:creationId xmlns:a16="http://schemas.microsoft.com/office/drawing/2014/main" id="{EE08B180-031A-0E14-1CEE-7C963008710E}"/>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5" name="Line 125">
          <a:extLst>
            <a:ext uri="{FF2B5EF4-FFF2-40B4-BE49-F238E27FC236}">
              <a16:creationId xmlns:a16="http://schemas.microsoft.com/office/drawing/2014/main" id="{304FC99D-F016-1BC0-3603-A14FEAD0FC3C}"/>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56" name="Line 126">
          <a:extLst>
            <a:ext uri="{FF2B5EF4-FFF2-40B4-BE49-F238E27FC236}">
              <a16:creationId xmlns:a16="http://schemas.microsoft.com/office/drawing/2014/main" id="{A2F6EA3E-B745-8EC6-F2F7-666246AB2D11}"/>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57" name="Line 127">
          <a:extLst>
            <a:ext uri="{FF2B5EF4-FFF2-40B4-BE49-F238E27FC236}">
              <a16:creationId xmlns:a16="http://schemas.microsoft.com/office/drawing/2014/main" id="{97F59094-B951-8347-294A-5A4545E6B98B}"/>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58" name="Line 128">
          <a:extLst>
            <a:ext uri="{FF2B5EF4-FFF2-40B4-BE49-F238E27FC236}">
              <a16:creationId xmlns:a16="http://schemas.microsoft.com/office/drawing/2014/main" id="{0E032CE2-BFA8-09E1-612C-76CBA3F24DAD}"/>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9" name="AutoShape 129">
          <a:extLst>
            <a:ext uri="{FF2B5EF4-FFF2-40B4-BE49-F238E27FC236}">
              <a16:creationId xmlns:a16="http://schemas.microsoft.com/office/drawing/2014/main" id="{4F7A01BF-BE56-3C26-071D-2E78CD851743}"/>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60" name="Line 130">
          <a:extLst>
            <a:ext uri="{FF2B5EF4-FFF2-40B4-BE49-F238E27FC236}">
              <a16:creationId xmlns:a16="http://schemas.microsoft.com/office/drawing/2014/main" id="{A051D24C-99F3-17D3-210A-880F50CCCCF5}"/>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1" name="Line 131">
          <a:extLst>
            <a:ext uri="{FF2B5EF4-FFF2-40B4-BE49-F238E27FC236}">
              <a16:creationId xmlns:a16="http://schemas.microsoft.com/office/drawing/2014/main" id="{47E695BF-6F33-DBB1-93BC-FAC8CEC2DC3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62" name="Line 132">
          <a:extLst>
            <a:ext uri="{FF2B5EF4-FFF2-40B4-BE49-F238E27FC236}">
              <a16:creationId xmlns:a16="http://schemas.microsoft.com/office/drawing/2014/main" id="{876FAED1-97D6-7462-AF6A-92FEDD383F04}"/>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63" name="Line 133">
          <a:extLst>
            <a:ext uri="{FF2B5EF4-FFF2-40B4-BE49-F238E27FC236}">
              <a16:creationId xmlns:a16="http://schemas.microsoft.com/office/drawing/2014/main" id="{27AE01C5-5F18-E861-0BB9-F0981600FB7B}"/>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4" name="Line 134">
          <a:extLst>
            <a:ext uri="{FF2B5EF4-FFF2-40B4-BE49-F238E27FC236}">
              <a16:creationId xmlns:a16="http://schemas.microsoft.com/office/drawing/2014/main" id="{0C582D71-8D12-3DC1-8841-0DC48D48C0EA}"/>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5" name="Line 135">
          <a:extLst>
            <a:ext uri="{FF2B5EF4-FFF2-40B4-BE49-F238E27FC236}">
              <a16:creationId xmlns:a16="http://schemas.microsoft.com/office/drawing/2014/main" id="{C215A913-999F-0B61-8563-EF79B1B41057}"/>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66" name="Line 136">
          <a:extLst>
            <a:ext uri="{FF2B5EF4-FFF2-40B4-BE49-F238E27FC236}">
              <a16:creationId xmlns:a16="http://schemas.microsoft.com/office/drawing/2014/main" id="{8E4AEE44-20A8-CB2B-C8C6-3585836FED83}"/>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67" name="Line 137">
          <a:extLst>
            <a:ext uri="{FF2B5EF4-FFF2-40B4-BE49-F238E27FC236}">
              <a16:creationId xmlns:a16="http://schemas.microsoft.com/office/drawing/2014/main" id="{9C5A5570-8C2E-9118-AFC2-1AA5B9C9AA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68" name="Line 138">
          <a:extLst>
            <a:ext uri="{FF2B5EF4-FFF2-40B4-BE49-F238E27FC236}">
              <a16:creationId xmlns:a16="http://schemas.microsoft.com/office/drawing/2014/main" id="{39EE654A-63A6-67F9-0A1F-B51B9008274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9" name="AutoShape 139">
          <a:extLst>
            <a:ext uri="{FF2B5EF4-FFF2-40B4-BE49-F238E27FC236}">
              <a16:creationId xmlns:a16="http://schemas.microsoft.com/office/drawing/2014/main" id="{E99214B7-07AD-506D-72A8-63CE95824C26}"/>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0" name="Line 140">
          <a:extLst>
            <a:ext uri="{FF2B5EF4-FFF2-40B4-BE49-F238E27FC236}">
              <a16:creationId xmlns:a16="http://schemas.microsoft.com/office/drawing/2014/main" id="{D72AEFEE-8A5D-12D5-C18F-0653C0E390E2}"/>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71" name="Line 141">
          <a:extLst>
            <a:ext uri="{FF2B5EF4-FFF2-40B4-BE49-F238E27FC236}">
              <a16:creationId xmlns:a16="http://schemas.microsoft.com/office/drawing/2014/main" id="{D7613ABE-6B34-98AE-B572-089111960DC9}"/>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72" name="Line 142">
          <a:extLst>
            <a:ext uri="{FF2B5EF4-FFF2-40B4-BE49-F238E27FC236}">
              <a16:creationId xmlns:a16="http://schemas.microsoft.com/office/drawing/2014/main" id="{B138F6E7-4389-3A79-026D-ADAFAD8BF12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3" name="Line 143">
          <a:extLst>
            <a:ext uri="{FF2B5EF4-FFF2-40B4-BE49-F238E27FC236}">
              <a16:creationId xmlns:a16="http://schemas.microsoft.com/office/drawing/2014/main" id="{37EF311E-39B3-354D-2141-76D773B6B343}"/>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4" name="Line 144">
          <a:extLst>
            <a:ext uri="{FF2B5EF4-FFF2-40B4-BE49-F238E27FC236}">
              <a16:creationId xmlns:a16="http://schemas.microsoft.com/office/drawing/2014/main" id="{45149F7E-2428-E983-5F05-F2E7C36AD504}"/>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75" name="Line 145">
          <a:extLst>
            <a:ext uri="{FF2B5EF4-FFF2-40B4-BE49-F238E27FC236}">
              <a16:creationId xmlns:a16="http://schemas.microsoft.com/office/drawing/2014/main" id="{B98E4584-3CBE-A139-6ECE-5BCD0E8BCB17}"/>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76" name="Line 146">
          <a:extLst>
            <a:ext uri="{FF2B5EF4-FFF2-40B4-BE49-F238E27FC236}">
              <a16:creationId xmlns:a16="http://schemas.microsoft.com/office/drawing/2014/main" id="{2A819187-83F1-F350-C9B1-242E91ECB705}"/>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77" name="Line 147">
          <a:extLst>
            <a:ext uri="{FF2B5EF4-FFF2-40B4-BE49-F238E27FC236}">
              <a16:creationId xmlns:a16="http://schemas.microsoft.com/office/drawing/2014/main" id="{4D884EAE-F10C-4A3D-2F8A-C093B5988191}"/>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8" name="AutoShape 148">
          <a:extLst>
            <a:ext uri="{FF2B5EF4-FFF2-40B4-BE49-F238E27FC236}">
              <a16:creationId xmlns:a16="http://schemas.microsoft.com/office/drawing/2014/main" id="{6E52C4DF-5140-CE02-BDE4-57103390C15B}"/>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9" name="Line 149">
          <a:extLst>
            <a:ext uri="{FF2B5EF4-FFF2-40B4-BE49-F238E27FC236}">
              <a16:creationId xmlns:a16="http://schemas.microsoft.com/office/drawing/2014/main" id="{C6D1FE4C-6392-CF4F-2325-915170CED7BD}"/>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80" name="Line 150">
          <a:extLst>
            <a:ext uri="{FF2B5EF4-FFF2-40B4-BE49-F238E27FC236}">
              <a16:creationId xmlns:a16="http://schemas.microsoft.com/office/drawing/2014/main" id="{AE9B35F7-DBE8-EC43-159C-DD898CB68A25}"/>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81" name="Line 151">
          <a:extLst>
            <a:ext uri="{FF2B5EF4-FFF2-40B4-BE49-F238E27FC236}">
              <a16:creationId xmlns:a16="http://schemas.microsoft.com/office/drawing/2014/main" id="{010F83A2-16C6-8AA4-6058-512FA230700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2" name="Line 152">
          <a:extLst>
            <a:ext uri="{FF2B5EF4-FFF2-40B4-BE49-F238E27FC236}">
              <a16:creationId xmlns:a16="http://schemas.microsoft.com/office/drawing/2014/main" id="{8A38D9FD-C341-307B-95F5-1B17B476F115}"/>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3" name="Line 153">
          <a:extLst>
            <a:ext uri="{FF2B5EF4-FFF2-40B4-BE49-F238E27FC236}">
              <a16:creationId xmlns:a16="http://schemas.microsoft.com/office/drawing/2014/main" id="{C402C275-2619-721A-B2FF-55D73C0ADC4D}"/>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84" name="Line 154">
          <a:extLst>
            <a:ext uri="{FF2B5EF4-FFF2-40B4-BE49-F238E27FC236}">
              <a16:creationId xmlns:a16="http://schemas.microsoft.com/office/drawing/2014/main" id="{C6827528-BF88-D8CE-77E3-B5AC0DB46710}"/>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85" name="Line 155">
          <a:extLst>
            <a:ext uri="{FF2B5EF4-FFF2-40B4-BE49-F238E27FC236}">
              <a16:creationId xmlns:a16="http://schemas.microsoft.com/office/drawing/2014/main" id="{B2048F46-8E95-600B-41A3-2956B01573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86" name="Line 156">
          <a:extLst>
            <a:ext uri="{FF2B5EF4-FFF2-40B4-BE49-F238E27FC236}">
              <a16:creationId xmlns:a16="http://schemas.microsoft.com/office/drawing/2014/main" id="{557E8D16-9079-1095-2C57-F0C9CBDBCF2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7" name="AutoShape 157">
          <a:extLst>
            <a:ext uri="{FF2B5EF4-FFF2-40B4-BE49-F238E27FC236}">
              <a16:creationId xmlns:a16="http://schemas.microsoft.com/office/drawing/2014/main" id="{5F9EADEA-CAD0-3567-6527-120385733C62}"/>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88" name="Line 158">
          <a:extLst>
            <a:ext uri="{FF2B5EF4-FFF2-40B4-BE49-F238E27FC236}">
              <a16:creationId xmlns:a16="http://schemas.microsoft.com/office/drawing/2014/main" id="{73F92E77-E922-E2D9-0183-D5BDE130D0BC}"/>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9" name="Line 159">
          <a:extLst>
            <a:ext uri="{FF2B5EF4-FFF2-40B4-BE49-F238E27FC236}">
              <a16:creationId xmlns:a16="http://schemas.microsoft.com/office/drawing/2014/main" id="{BB0C3BF6-7604-BEB0-39D9-A8C1FAB7B046}"/>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590" name="Line 160">
          <a:extLst>
            <a:ext uri="{FF2B5EF4-FFF2-40B4-BE49-F238E27FC236}">
              <a16:creationId xmlns:a16="http://schemas.microsoft.com/office/drawing/2014/main" id="{E79AD4D1-3A17-0CD5-E226-00B3FD45597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591" name="Line 161">
          <a:extLst>
            <a:ext uri="{FF2B5EF4-FFF2-40B4-BE49-F238E27FC236}">
              <a16:creationId xmlns:a16="http://schemas.microsoft.com/office/drawing/2014/main" id="{63418736-5C98-AB50-0E4A-E0B72593B239}"/>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2" name="Line 162">
          <a:extLst>
            <a:ext uri="{FF2B5EF4-FFF2-40B4-BE49-F238E27FC236}">
              <a16:creationId xmlns:a16="http://schemas.microsoft.com/office/drawing/2014/main" id="{F8C1099B-BEDD-2DE6-97AE-ED51F5D7A477}"/>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3" name="Line 163">
          <a:extLst>
            <a:ext uri="{FF2B5EF4-FFF2-40B4-BE49-F238E27FC236}">
              <a16:creationId xmlns:a16="http://schemas.microsoft.com/office/drawing/2014/main" id="{55C7DD1D-848E-FA6A-5583-AE37C2300719}"/>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594" name="Line 164">
          <a:extLst>
            <a:ext uri="{FF2B5EF4-FFF2-40B4-BE49-F238E27FC236}">
              <a16:creationId xmlns:a16="http://schemas.microsoft.com/office/drawing/2014/main" id="{923E8BDE-8B6A-7E0A-A29C-73B5BB66C8DD}"/>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595" name="Line 165">
          <a:extLst>
            <a:ext uri="{FF2B5EF4-FFF2-40B4-BE49-F238E27FC236}">
              <a16:creationId xmlns:a16="http://schemas.microsoft.com/office/drawing/2014/main" id="{C08A25EC-20FC-D2AA-A574-9B2F265952D7}"/>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596" name="Line 166">
          <a:extLst>
            <a:ext uri="{FF2B5EF4-FFF2-40B4-BE49-F238E27FC236}">
              <a16:creationId xmlns:a16="http://schemas.microsoft.com/office/drawing/2014/main" id="{AEC8653E-B879-FDE6-35E1-02895E1E556E}"/>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7" name="AutoShape 167">
          <a:extLst>
            <a:ext uri="{FF2B5EF4-FFF2-40B4-BE49-F238E27FC236}">
              <a16:creationId xmlns:a16="http://schemas.microsoft.com/office/drawing/2014/main" id="{B62F1D96-B5F8-CCC9-AD0B-2BEFED739C2E}"/>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98" name="Line 168">
          <a:extLst>
            <a:ext uri="{FF2B5EF4-FFF2-40B4-BE49-F238E27FC236}">
              <a16:creationId xmlns:a16="http://schemas.microsoft.com/office/drawing/2014/main" id="{F64ECA25-D4BC-6E7C-B86A-ABB38D0C8FB6}"/>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9" name="Line 169">
          <a:extLst>
            <a:ext uri="{FF2B5EF4-FFF2-40B4-BE49-F238E27FC236}">
              <a16:creationId xmlns:a16="http://schemas.microsoft.com/office/drawing/2014/main" id="{36E3F067-6826-E182-BE2A-9DBBEA959BFD}"/>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0" name="Line 170">
          <a:extLst>
            <a:ext uri="{FF2B5EF4-FFF2-40B4-BE49-F238E27FC236}">
              <a16:creationId xmlns:a16="http://schemas.microsoft.com/office/drawing/2014/main" id="{C219D7E1-5FBE-DE03-BA22-F6C2C391189B}"/>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01" name="Line 171">
          <a:extLst>
            <a:ext uri="{FF2B5EF4-FFF2-40B4-BE49-F238E27FC236}">
              <a16:creationId xmlns:a16="http://schemas.microsoft.com/office/drawing/2014/main" id="{3FDE4625-67A0-355B-4C66-C92BC922F47A}"/>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2" name="Line 172">
          <a:extLst>
            <a:ext uri="{FF2B5EF4-FFF2-40B4-BE49-F238E27FC236}">
              <a16:creationId xmlns:a16="http://schemas.microsoft.com/office/drawing/2014/main" id="{C7828759-ED16-AAC8-F2AB-8A4FFACF2FA3}"/>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3" name="Line 173">
          <a:extLst>
            <a:ext uri="{FF2B5EF4-FFF2-40B4-BE49-F238E27FC236}">
              <a16:creationId xmlns:a16="http://schemas.microsoft.com/office/drawing/2014/main" id="{53DF37F9-F14B-E2D0-CB3D-D9C18BD03AA1}"/>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04" name="Line 174">
          <a:extLst>
            <a:ext uri="{FF2B5EF4-FFF2-40B4-BE49-F238E27FC236}">
              <a16:creationId xmlns:a16="http://schemas.microsoft.com/office/drawing/2014/main" id="{70DD7BF4-1256-7522-1308-01454907770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05" name="Line 175">
          <a:extLst>
            <a:ext uri="{FF2B5EF4-FFF2-40B4-BE49-F238E27FC236}">
              <a16:creationId xmlns:a16="http://schemas.microsoft.com/office/drawing/2014/main" id="{8F44A5F3-5BD1-F39C-D49A-69ED2457ED2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06" name="Line 176">
          <a:extLst>
            <a:ext uri="{FF2B5EF4-FFF2-40B4-BE49-F238E27FC236}">
              <a16:creationId xmlns:a16="http://schemas.microsoft.com/office/drawing/2014/main" id="{675E267E-E022-983F-4502-DD262A09E36B}"/>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7" name="AutoShape 177">
          <a:extLst>
            <a:ext uri="{FF2B5EF4-FFF2-40B4-BE49-F238E27FC236}">
              <a16:creationId xmlns:a16="http://schemas.microsoft.com/office/drawing/2014/main" id="{81224BA8-9037-31ED-1FBF-FA5129E226D1}"/>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8" name="Line 178">
          <a:extLst>
            <a:ext uri="{FF2B5EF4-FFF2-40B4-BE49-F238E27FC236}">
              <a16:creationId xmlns:a16="http://schemas.microsoft.com/office/drawing/2014/main" id="{5B91F559-CC00-EE02-841D-42D805727FDE}"/>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9" name="Line 179">
          <a:extLst>
            <a:ext uri="{FF2B5EF4-FFF2-40B4-BE49-F238E27FC236}">
              <a16:creationId xmlns:a16="http://schemas.microsoft.com/office/drawing/2014/main" id="{B3F3601C-F566-DC97-542A-C461804C3CC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0" name="Line 180">
          <a:extLst>
            <a:ext uri="{FF2B5EF4-FFF2-40B4-BE49-F238E27FC236}">
              <a16:creationId xmlns:a16="http://schemas.microsoft.com/office/drawing/2014/main" id="{B5EDC236-1855-728F-AD89-E500A40B67C4}"/>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1" name="Line 181">
          <a:extLst>
            <a:ext uri="{FF2B5EF4-FFF2-40B4-BE49-F238E27FC236}">
              <a16:creationId xmlns:a16="http://schemas.microsoft.com/office/drawing/2014/main" id="{EBEA724D-CB74-5424-F574-D061ADBE6ACB}"/>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2" name="Line 182">
          <a:extLst>
            <a:ext uri="{FF2B5EF4-FFF2-40B4-BE49-F238E27FC236}">
              <a16:creationId xmlns:a16="http://schemas.microsoft.com/office/drawing/2014/main" id="{7FF054B3-1B82-4664-C43A-46EE27A6BD70}"/>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13" name="Line 183">
          <a:extLst>
            <a:ext uri="{FF2B5EF4-FFF2-40B4-BE49-F238E27FC236}">
              <a16:creationId xmlns:a16="http://schemas.microsoft.com/office/drawing/2014/main" id="{79CB9CC9-136E-C1CB-793F-D27558320DA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14" name="Line 184">
          <a:extLst>
            <a:ext uri="{FF2B5EF4-FFF2-40B4-BE49-F238E27FC236}">
              <a16:creationId xmlns:a16="http://schemas.microsoft.com/office/drawing/2014/main" id="{3481ED2F-F3E7-B1DA-D54E-0A74728E0DD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15" name="Line 185">
          <a:extLst>
            <a:ext uri="{FF2B5EF4-FFF2-40B4-BE49-F238E27FC236}">
              <a16:creationId xmlns:a16="http://schemas.microsoft.com/office/drawing/2014/main" id="{8BC5FC6A-E2CA-5DE6-1F42-D05CD0F3D91C}"/>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6" name="AutoShape 186">
          <a:extLst>
            <a:ext uri="{FF2B5EF4-FFF2-40B4-BE49-F238E27FC236}">
              <a16:creationId xmlns:a16="http://schemas.microsoft.com/office/drawing/2014/main" id="{ED0C8C45-E280-B7C1-F30F-D6B5CB0B5F6B}"/>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7" name="Line 187">
          <a:extLst>
            <a:ext uri="{FF2B5EF4-FFF2-40B4-BE49-F238E27FC236}">
              <a16:creationId xmlns:a16="http://schemas.microsoft.com/office/drawing/2014/main" id="{66DE0AA0-FA8A-9C72-BCBD-25CDC5FC6E49}"/>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18" name="Line 188">
          <a:extLst>
            <a:ext uri="{FF2B5EF4-FFF2-40B4-BE49-F238E27FC236}">
              <a16:creationId xmlns:a16="http://schemas.microsoft.com/office/drawing/2014/main" id="{A0C3A054-A789-F197-BBC6-86E107AEBA8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9" name="Line 189">
          <a:extLst>
            <a:ext uri="{FF2B5EF4-FFF2-40B4-BE49-F238E27FC236}">
              <a16:creationId xmlns:a16="http://schemas.microsoft.com/office/drawing/2014/main" id="{DA6E6AF9-2C11-2456-9646-E473AB0C6885}"/>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0" name="Line 190">
          <a:extLst>
            <a:ext uri="{FF2B5EF4-FFF2-40B4-BE49-F238E27FC236}">
              <a16:creationId xmlns:a16="http://schemas.microsoft.com/office/drawing/2014/main" id="{6B5A22C8-6809-061C-9014-8A420800000C}"/>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1" name="Line 191">
          <a:extLst>
            <a:ext uri="{FF2B5EF4-FFF2-40B4-BE49-F238E27FC236}">
              <a16:creationId xmlns:a16="http://schemas.microsoft.com/office/drawing/2014/main" id="{9FA8B818-FEE2-91E7-8B6B-3F7D7FB9EEC4}"/>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22" name="Line 192">
          <a:extLst>
            <a:ext uri="{FF2B5EF4-FFF2-40B4-BE49-F238E27FC236}">
              <a16:creationId xmlns:a16="http://schemas.microsoft.com/office/drawing/2014/main" id="{F0F432FA-E62D-1CC5-99B7-2D888977F715}"/>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23" name="Line 193">
          <a:extLst>
            <a:ext uri="{FF2B5EF4-FFF2-40B4-BE49-F238E27FC236}">
              <a16:creationId xmlns:a16="http://schemas.microsoft.com/office/drawing/2014/main" id="{34D3B932-B703-CAF1-E18E-CEF0E965C300}"/>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24" name="Line 194">
          <a:extLst>
            <a:ext uri="{FF2B5EF4-FFF2-40B4-BE49-F238E27FC236}">
              <a16:creationId xmlns:a16="http://schemas.microsoft.com/office/drawing/2014/main" id="{639BCF28-DAC5-7FF6-56E9-8DDDF1A92209}"/>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195263</xdr:colOff>
      <xdr:row>45</xdr:row>
      <xdr:rowOff>19050</xdr:rowOff>
    </xdr:from>
    <xdr:to>
      <xdr:col>5</xdr:col>
      <xdr:colOff>581025</xdr:colOff>
      <xdr:row>46</xdr:row>
      <xdr:rowOff>57150</xdr:rowOff>
    </xdr:to>
    <xdr:sp macro="" textlink="">
      <xdr:nvSpPr>
        <xdr:cNvPr id="59625" name="AutoShape 83">
          <a:extLst>
            <a:ext uri="{FF2B5EF4-FFF2-40B4-BE49-F238E27FC236}">
              <a16:creationId xmlns:a16="http://schemas.microsoft.com/office/drawing/2014/main" id="{AC6A7632-C660-E6F5-170B-BBD682EE9EE5}"/>
            </a:ext>
          </a:extLst>
        </xdr:cNvPr>
        <xdr:cNvSpPr>
          <a:spLocks noChangeArrowheads="1"/>
        </xdr:cNvSpPr>
      </xdr:nvSpPr>
      <xdr:spPr bwMode="auto">
        <a:xfrm>
          <a:off x="981075" y="11768138"/>
          <a:ext cx="2457450" cy="2381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11</xdr:row>
      <xdr:rowOff>14288</xdr:rowOff>
    </xdr:from>
    <xdr:to>
      <xdr:col>5</xdr:col>
      <xdr:colOff>638175</xdr:colOff>
      <xdr:row>12</xdr:row>
      <xdr:rowOff>33338</xdr:rowOff>
    </xdr:to>
    <xdr:sp macro="" textlink="">
      <xdr:nvSpPr>
        <xdr:cNvPr id="59626" name="AutoShape 83">
          <a:extLst>
            <a:ext uri="{FF2B5EF4-FFF2-40B4-BE49-F238E27FC236}">
              <a16:creationId xmlns:a16="http://schemas.microsoft.com/office/drawing/2014/main" id="{E977956D-0160-8163-889D-A8F24C3DEF1F}"/>
            </a:ext>
          </a:extLst>
        </xdr:cNvPr>
        <xdr:cNvSpPr>
          <a:spLocks noChangeArrowheads="1"/>
        </xdr:cNvSpPr>
      </xdr:nvSpPr>
      <xdr:spPr bwMode="auto">
        <a:xfrm>
          <a:off x="1038225" y="2486025"/>
          <a:ext cx="2457450" cy="2333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180975</xdr:colOff>
      <xdr:row>78</xdr:row>
      <xdr:rowOff>33338</xdr:rowOff>
    </xdr:from>
    <xdr:to>
      <xdr:col>5</xdr:col>
      <xdr:colOff>566738</xdr:colOff>
      <xdr:row>79</xdr:row>
      <xdr:rowOff>28575</xdr:rowOff>
    </xdr:to>
    <xdr:sp macro="" textlink="">
      <xdr:nvSpPr>
        <xdr:cNvPr id="59627" name="AutoShape 83">
          <a:extLst>
            <a:ext uri="{FF2B5EF4-FFF2-40B4-BE49-F238E27FC236}">
              <a16:creationId xmlns:a16="http://schemas.microsoft.com/office/drawing/2014/main" id="{E8BB4D00-DF0D-5E10-EB37-CDAB5CE581D5}"/>
            </a:ext>
          </a:extLst>
        </xdr:cNvPr>
        <xdr:cNvSpPr>
          <a:spLocks noChangeArrowheads="1"/>
        </xdr:cNvSpPr>
      </xdr:nvSpPr>
      <xdr:spPr bwMode="auto">
        <a:xfrm>
          <a:off x="966788" y="21278850"/>
          <a:ext cx="2457450"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8767" name="AutoShape 4">
          <a:extLst>
            <a:ext uri="{FF2B5EF4-FFF2-40B4-BE49-F238E27FC236}">
              <a16:creationId xmlns:a16="http://schemas.microsoft.com/office/drawing/2014/main" id="{855F06DD-5A1C-021C-383E-CED73156026C}"/>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68" name="AutoShape 57">
          <a:extLst>
            <a:ext uri="{FF2B5EF4-FFF2-40B4-BE49-F238E27FC236}">
              <a16:creationId xmlns:a16="http://schemas.microsoft.com/office/drawing/2014/main" id="{85AF2BAB-6302-DC94-C6E5-855BCDCB5A1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69" name="Line 60">
          <a:extLst>
            <a:ext uri="{FF2B5EF4-FFF2-40B4-BE49-F238E27FC236}">
              <a16:creationId xmlns:a16="http://schemas.microsoft.com/office/drawing/2014/main" id="{18567114-BD01-2E04-F15C-609D5BCB0A6A}"/>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0" name="Line 61">
          <a:extLst>
            <a:ext uri="{FF2B5EF4-FFF2-40B4-BE49-F238E27FC236}">
              <a16:creationId xmlns:a16="http://schemas.microsoft.com/office/drawing/2014/main" id="{FEDA3D71-6F58-B7F9-9904-4FF20ED3302F}"/>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71" name="Line 62">
          <a:extLst>
            <a:ext uri="{FF2B5EF4-FFF2-40B4-BE49-F238E27FC236}">
              <a16:creationId xmlns:a16="http://schemas.microsoft.com/office/drawing/2014/main" id="{F6D8DFA6-BC6B-6273-4980-CFABFA3D349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72" name="Line 63">
          <a:extLst>
            <a:ext uri="{FF2B5EF4-FFF2-40B4-BE49-F238E27FC236}">
              <a16:creationId xmlns:a16="http://schemas.microsoft.com/office/drawing/2014/main" id="{381BB15F-7763-8E98-2A33-5B78BA5A483A}"/>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3" name="Line 64">
          <a:extLst>
            <a:ext uri="{FF2B5EF4-FFF2-40B4-BE49-F238E27FC236}">
              <a16:creationId xmlns:a16="http://schemas.microsoft.com/office/drawing/2014/main" id="{5D5322B2-CEBE-E98A-44A6-A259AE68E0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4" name="Line 65">
          <a:extLst>
            <a:ext uri="{FF2B5EF4-FFF2-40B4-BE49-F238E27FC236}">
              <a16:creationId xmlns:a16="http://schemas.microsoft.com/office/drawing/2014/main" id="{B8C53CA4-33C3-0860-902C-C521B7D63C9E}"/>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75" name="Line 67">
          <a:extLst>
            <a:ext uri="{FF2B5EF4-FFF2-40B4-BE49-F238E27FC236}">
              <a16:creationId xmlns:a16="http://schemas.microsoft.com/office/drawing/2014/main" id="{B95D0C19-A2CF-BF78-2EC0-1F2EC8AF78D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76" name="Line 68">
          <a:extLst>
            <a:ext uri="{FF2B5EF4-FFF2-40B4-BE49-F238E27FC236}">
              <a16:creationId xmlns:a16="http://schemas.microsoft.com/office/drawing/2014/main" id="{516A30E7-FA3A-DEB9-3A49-6038B1C2F229}"/>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77" name="Line 69">
          <a:extLst>
            <a:ext uri="{FF2B5EF4-FFF2-40B4-BE49-F238E27FC236}">
              <a16:creationId xmlns:a16="http://schemas.microsoft.com/office/drawing/2014/main" id="{02D6E659-5CAB-539E-F0F5-42148847270D}"/>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8" name="AutoShape 70">
          <a:extLst>
            <a:ext uri="{FF2B5EF4-FFF2-40B4-BE49-F238E27FC236}">
              <a16:creationId xmlns:a16="http://schemas.microsoft.com/office/drawing/2014/main" id="{BB381871-1EFA-F56C-D75F-5E260823CA25}"/>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79" name="Line 73">
          <a:extLst>
            <a:ext uri="{FF2B5EF4-FFF2-40B4-BE49-F238E27FC236}">
              <a16:creationId xmlns:a16="http://schemas.microsoft.com/office/drawing/2014/main" id="{9F345D90-DBBF-5AC1-58D0-7DEB02A5FC3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0" name="Line 74">
          <a:extLst>
            <a:ext uri="{FF2B5EF4-FFF2-40B4-BE49-F238E27FC236}">
              <a16:creationId xmlns:a16="http://schemas.microsoft.com/office/drawing/2014/main" id="{524D89FA-EABC-C024-4370-3AAF7EAF17AE}"/>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81" name="Line 75">
          <a:extLst>
            <a:ext uri="{FF2B5EF4-FFF2-40B4-BE49-F238E27FC236}">
              <a16:creationId xmlns:a16="http://schemas.microsoft.com/office/drawing/2014/main" id="{1CE23715-C96F-3583-EFED-0460C539AC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82" name="Line 76">
          <a:extLst>
            <a:ext uri="{FF2B5EF4-FFF2-40B4-BE49-F238E27FC236}">
              <a16:creationId xmlns:a16="http://schemas.microsoft.com/office/drawing/2014/main" id="{DD89F55C-4EC4-69FA-FE91-8DFF1DAAF686}"/>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3" name="Line 77">
          <a:extLst>
            <a:ext uri="{FF2B5EF4-FFF2-40B4-BE49-F238E27FC236}">
              <a16:creationId xmlns:a16="http://schemas.microsoft.com/office/drawing/2014/main" id="{32EACC8F-3CE8-5363-F401-E358B2F3E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4" name="Line 78">
          <a:extLst>
            <a:ext uri="{FF2B5EF4-FFF2-40B4-BE49-F238E27FC236}">
              <a16:creationId xmlns:a16="http://schemas.microsoft.com/office/drawing/2014/main" id="{7BDDEA26-FD11-1B2D-AC6E-4AD1BCDC2FC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85" name="Line 80">
          <a:extLst>
            <a:ext uri="{FF2B5EF4-FFF2-40B4-BE49-F238E27FC236}">
              <a16:creationId xmlns:a16="http://schemas.microsoft.com/office/drawing/2014/main" id="{84BC305D-CA3A-0BE2-487A-4AC9348C01B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86" name="Line 81">
          <a:extLst>
            <a:ext uri="{FF2B5EF4-FFF2-40B4-BE49-F238E27FC236}">
              <a16:creationId xmlns:a16="http://schemas.microsoft.com/office/drawing/2014/main" id="{FE9D5DAF-35AD-7671-7036-06044726063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87" name="Line 82">
          <a:extLst>
            <a:ext uri="{FF2B5EF4-FFF2-40B4-BE49-F238E27FC236}">
              <a16:creationId xmlns:a16="http://schemas.microsoft.com/office/drawing/2014/main" id="{2CE676C3-A2AF-6395-13A4-C5950C3ED95B}"/>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8" name="AutoShape 95">
          <a:extLst>
            <a:ext uri="{FF2B5EF4-FFF2-40B4-BE49-F238E27FC236}">
              <a16:creationId xmlns:a16="http://schemas.microsoft.com/office/drawing/2014/main" id="{B41D1A4B-3C18-2125-4607-B2587427270D}"/>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9" name="Line 98">
          <a:extLst>
            <a:ext uri="{FF2B5EF4-FFF2-40B4-BE49-F238E27FC236}">
              <a16:creationId xmlns:a16="http://schemas.microsoft.com/office/drawing/2014/main" id="{D8BB4AD0-9328-061B-7498-F79E12B3E67A}"/>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0" name="Line 99">
          <a:extLst>
            <a:ext uri="{FF2B5EF4-FFF2-40B4-BE49-F238E27FC236}">
              <a16:creationId xmlns:a16="http://schemas.microsoft.com/office/drawing/2014/main" id="{3AE7DA93-ACD9-6069-8ABB-C252F0BE87E8}"/>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91" name="Line 100">
          <a:extLst>
            <a:ext uri="{FF2B5EF4-FFF2-40B4-BE49-F238E27FC236}">
              <a16:creationId xmlns:a16="http://schemas.microsoft.com/office/drawing/2014/main" id="{9A35666A-36B0-0DE6-CB1E-2C98319514C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2" name="Line 101">
          <a:extLst>
            <a:ext uri="{FF2B5EF4-FFF2-40B4-BE49-F238E27FC236}">
              <a16:creationId xmlns:a16="http://schemas.microsoft.com/office/drawing/2014/main" id="{9FF10EAB-1D09-FD57-4C7B-91297D7AC52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3" name="Line 102">
          <a:extLst>
            <a:ext uri="{FF2B5EF4-FFF2-40B4-BE49-F238E27FC236}">
              <a16:creationId xmlns:a16="http://schemas.microsoft.com/office/drawing/2014/main" id="{CC669F84-B26C-9684-4A29-3216A4682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94" name="Line 104">
          <a:extLst>
            <a:ext uri="{FF2B5EF4-FFF2-40B4-BE49-F238E27FC236}">
              <a16:creationId xmlns:a16="http://schemas.microsoft.com/office/drawing/2014/main" id="{47CC61A2-9227-98A9-65E6-E5FDBA4FE70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95" name="Line 105">
          <a:extLst>
            <a:ext uri="{FF2B5EF4-FFF2-40B4-BE49-F238E27FC236}">
              <a16:creationId xmlns:a16="http://schemas.microsoft.com/office/drawing/2014/main" id="{3B5C8BED-6BCA-C881-BA92-C7CF0523D5D0}"/>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96" name="Line 106">
          <a:extLst>
            <a:ext uri="{FF2B5EF4-FFF2-40B4-BE49-F238E27FC236}">
              <a16:creationId xmlns:a16="http://schemas.microsoft.com/office/drawing/2014/main" id="{40014DEB-EDBF-EC4A-9EA3-3CA20A00AFA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7" name="AutoShape 107">
          <a:extLst>
            <a:ext uri="{FF2B5EF4-FFF2-40B4-BE49-F238E27FC236}">
              <a16:creationId xmlns:a16="http://schemas.microsoft.com/office/drawing/2014/main" id="{3AA10410-3F18-D97C-A904-16F0B3CBD412}"/>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8" name="Line 110">
          <a:extLst>
            <a:ext uri="{FF2B5EF4-FFF2-40B4-BE49-F238E27FC236}">
              <a16:creationId xmlns:a16="http://schemas.microsoft.com/office/drawing/2014/main" id="{2A0BC57A-2029-A4AB-AC32-F7A4DE5AA6C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9" name="Line 111">
          <a:extLst>
            <a:ext uri="{FF2B5EF4-FFF2-40B4-BE49-F238E27FC236}">
              <a16:creationId xmlns:a16="http://schemas.microsoft.com/office/drawing/2014/main" id="{1D1928A9-9A9F-07F0-0AE5-DFB59BDC2A8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800" name="Line 112">
          <a:extLst>
            <a:ext uri="{FF2B5EF4-FFF2-40B4-BE49-F238E27FC236}">
              <a16:creationId xmlns:a16="http://schemas.microsoft.com/office/drawing/2014/main" id="{C757641B-71D9-C84C-436D-3B96658D2F3D}"/>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1" name="Line 113">
          <a:extLst>
            <a:ext uri="{FF2B5EF4-FFF2-40B4-BE49-F238E27FC236}">
              <a16:creationId xmlns:a16="http://schemas.microsoft.com/office/drawing/2014/main" id="{661134FC-5A9F-4064-EEC3-83348C66B7A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2" name="Line 114">
          <a:extLst>
            <a:ext uri="{FF2B5EF4-FFF2-40B4-BE49-F238E27FC236}">
              <a16:creationId xmlns:a16="http://schemas.microsoft.com/office/drawing/2014/main" id="{ACAF1DC4-3D36-B16E-B92C-F166068DDC6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803" name="Line 116">
          <a:extLst>
            <a:ext uri="{FF2B5EF4-FFF2-40B4-BE49-F238E27FC236}">
              <a16:creationId xmlns:a16="http://schemas.microsoft.com/office/drawing/2014/main" id="{55DA550A-6074-FBEE-3689-541B59900FED}"/>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804" name="Line 117">
          <a:extLst>
            <a:ext uri="{FF2B5EF4-FFF2-40B4-BE49-F238E27FC236}">
              <a16:creationId xmlns:a16="http://schemas.microsoft.com/office/drawing/2014/main" id="{19A9EE48-7A3B-82F4-C1F0-842ABBD4A73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805" name="Line 118">
          <a:extLst>
            <a:ext uri="{FF2B5EF4-FFF2-40B4-BE49-F238E27FC236}">
              <a16:creationId xmlns:a16="http://schemas.microsoft.com/office/drawing/2014/main" id="{6FD4F13A-7790-7BCE-63F4-D8D584FC3178}"/>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6" name="AutoShape 119">
          <a:extLst>
            <a:ext uri="{FF2B5EF4-FFF2-40B4-BE49-F238E27FC236}">
              <a16:creationId xmlns:a16="http://schemas.microsoft.com/office/drawing/2014/main" id="{22C51AFD-A475-E218-B5BE-B5CBACB12C54}"/>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07" name="Line 120">
          <a:extLst>
            <a:ext uri="{FF2B5EF4-FFF2-40B4-BE49-F238E27FC236}">
              <a16:creationId xmlns:a16="http://schemas.microsoft.com/office/drawing/2014/main" id="{7B2305FF-35DF-A687-15DF-4FD92A12E9BD}"/>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8" name="Line 121">
          <a:extLst>
            <a:ext uri="{FF2B5EF4-FFF2-40B4-BE49-F238E27FC236}">
              <a16:creationId xmlns:a16="http://schemas.microsoft.com/office/drawing/2014/main" id="{04414FE8-CFD4-924B-4007-54467311845C}"/>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09" name="Line 122">
          <a:extLst>
            <a:ext uri="{FF2B5EF4-FFF2-40B4-BE49-F238E27FC236}">
              <a16:creationId xmlns:a16="http://schemas.microsoft.com/office/drawing/2014/main" id="{2D6E74DB-4B09-5EED-FFDF-27BB39A4D01A}"/>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10" name="Line 123">
          <a:extLst>
            <a:ext uri="{FF2B5EF4-FFF2-40B4-BE49-F238E27FC236}">
              <a16:creationId xmlns:a16="http://schemas.microsoft.com/office/drawing/2014/main" id="{59FFB54A-7679-7997-2006-F84C0BBCA057}"/>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1" name="Line 124">
          <a:extLst>
            <a:ext uri="{FF2B5EF4-FFF2-40B4-BE49-F238E27FC236}">
              <a16:creationId xmlns:a16="http://schemas.microsoft.com/office/drawing/2014/main" id="{6DC8FD28-B50F-4843-C8D7-BEC71541AE8C}"/>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2" name="Line 125">
          <a:extLst>
            <a:ext uri="{FF2B5EF4-FFF2-40B4-BE49-F238E27FC236}">
              <a16:creationId xmlns:a16="http://schemas.microsoft.com/office/drawing/2014/main" id="{A154B71B-584E-10FE-B3DF-CB136B1C285A}"/>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13" name="Line 126">
          <a:extLst>
            <a:ext uri="{FF2B5EF4-FFF2-40B4-BE49-F238E27FC236}">
              <a16:creationId xmlns:a16="http://schemas.microsoft.com/office/drawing/2014/main" id="{CE7D5A00-3B09-70B7-4420-67629B8CAF9E}"/>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14" name="Line 127">
          <a:extLst>
            <a:ext uri="{FF2B5EF4-FFF2-40B4-BE49-F238E27FC236}">
              <a16:creationId xmlns:a16="http://schemas.microsoft.com/office/drawing/2014/main" id="{81E9E3AA-D695-C9D6-2760-4B6F9E1ECEF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15" name="Line 128">
          <a:extLst>
            <a:ext uri="{FF2B5EF4-FFF2-40B4-BE49-F238E27FC236}">
              <a16:creationId xmlns:a16="http://schemas.microsoft.com/office/drawing/2014/main" id="{163E7BD3-7506-93EE-130B-1EF042CF9A10}"/>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6" name="AutoShape 129">
          <a:extLst>
            <a:ext uri="{FF2B5EF4-FFF2-40B4-BE49-F238E27FC236}">
              <a16:creationId xmlns:a16="http://schemas.microsoft.com/office/drawing/2014/main" id="{F67EF974-6E30-C665-9939-F447D1E6A07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17" name="Line 130">
          <a:extLst>
            <a:ext uri="{FF2B5EF4-FFF2-40B4-BE49-F238E27FC236}">
              <a16:creationId xmlns:a16="http://schemas.microsoft.com/office/drawing/2014/main" id="{A903A1FA-50B3-3887-F8B6-07C0B9D283EA}"/>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8" name="Line 131">
          <a:extLst>
            <a:ext uri="{FF2B5EF4-FFF2-40B4-BE49-F238E27FC236}">
              <a16:creationId xmlns:a16="http://schemas.microsoft.com/office/drawing/2014/main" id="{BF231025-650B-8ABC-BF0F-D1E1DDF75AA7}"/>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19" name="Line 132">
          <a:extLst>
            <a:ext uri="{FF2B5EF4-FFF2-40B4-BE49-F238E27FC236}">
              <a16:creationId xmlns:a16="http://schemas.microsoft.com/office/drawing/2014/main" id="{F45AB99B-D8E9-7EAD-80F5-E6CCC52D6560}"/>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0" name="Line 133">
          <a:extLst>
            <a:ext uri="{FF2B5EF4-FFF2-40B4-BE49-F238E27FC236}">
              <a16:creationId xmlns:a16="http://schemas.microsoft.com/office/drawing/2014/main" id="{C73F73D5-4CD8-A63F-83EE-EA725B8C5BFD}"/>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1" name="Line 134">
          <a:extLst>
            <a:ext uri="{FF2B5EF4-FFF2-40B4-BE49-F238E27FC236}">
              <a16:creationId xmlns:a16="http://schemas.microsoft.com/office/drawing/2014/main" id="{E2273D05-1432-431B-FA8B-9DF87C696E8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2" name="Line 135">
          <a:extLst>
            <a:ext uri="{FF2B5EF4-FFF2-40B4-BE49-F238E27FC236}">
              <a16:creationId xmlns:a16="http://schemas.microsoft.com/office/drawing/2014/main" id="{995D340F-10C3-DA2B-DB22-C5448528DFE3}"/>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23" name="Line 136">
          <a:extLst>
            <a:ext uri="{FF2B5EF4-FFF2-40B4-BE49-F238E27FC236}">
              <a16:creationId xmlns:a16="http://schemas.microsoft.com/office/drawing/2014/main" id="{53C324C3-CBF8-5B29-73DF-0DAD420677E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24" name="Line 137">
          <a:extLst>
            <a:ext uri="{FF2B5EF4-FFF2-40B4-BE49-F238E27FC236}">
              <a16:creationId xmlns:a16="http://schemas.microsoft.com/office/drawing/2014/main" id="{CD86A5D2-2ACC-E75D-AB80-7DFE20B7AF0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25" name="Line 138">
          <a:extLst>
            <a:ext uri="{FF2B5EF4-FFF2-40B4-BE49-F238E27FC236}">
              <a16:creationId xmlns:a16="http://schemas.microsoft.com/office/drawing/2014/main" id="{CC52B9AC-731C-B6A4-0628-F28079AD2C9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6" name="AutoShape 139">
          <a:extLst>
            <a:ext uri="{FF2B5EF4-FFF2-40B4-BE49-F238E27FC236}">
              <a16:creationId xmlns:a16="http://schemas.microsoft.com/office/drawing/2014/main" id="{0CA3103E-50AF-6772-6B73-F927871F79BE}"/>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7" name="Line 140">
          <a:extLst>
            <a:ext uri="{FF2B5EF4-FFF2-40B4-BE49-F238E27FC236}">
              <a16:creationId xmlns:a16="http://schemas.microsoft.com/office/drawing/2014/main" id="{3E43EEE5-721D-4F4D-429F-DD2748E3DF64}"/>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28" name="Line 141">
          <a:extLst>
            <a:ext uri="{FF2B5EF4-FFF2-40B4-BE49-F238E27FC236}">
              <a16:creationId xmlns:a16="http://schemas.microsoft.com/office/drawing/2014/main" id="{F4155604-0611-9F6E-0082-D5D888CC17BB}"/>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9" name="Line 142">
          <a:extLst>
            <a:ext uri="{FF2B5EF4-FFF2-40B4-BE49-F238E27FC236}">
              <a16:creationId xmlns:a16="http://schemas.microsoft.com/office/drawing/2014/main" id="{A466C873-35E3-E47E-C646-152B7475577A}"/>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0" name="Line 143">
          <a:extLst>
            <a:ext uri="{FF2B5EF4-FFF2-40B4-BE49-F238E27FC236}">
              <a16:creationId xmlns:a16="http://schemas.microsoft.com/office/drawing/2014/main" id="{A3070149-B47A-F7EA-4F1C-77A8A536C2DD}"/>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1" name="Line 144">
          <a:extLst>
            <a:ext uri="{FF2B5EF4-FFF2-40B4-BE49-F238E27FC236}">
              <a16:creationId xmlns:a16="http://schemas.microsoft.com/office/drawing/2014/main" id="{B4D1FA67-025F-44E6-FB15-0136DC4057D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32" name="Line 145">
          <a:extLst>
            <a:ext uri="{FF2B5EF4-FFF2-40B4-BE49-F238E27FC236}">
              <a16:creationId xmlns:a16="http://schemas.microsoft.com/office/drawing/2014/main" id="{AF887798-8C7E-CECA-0E25-F920510FC04F}"/>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33" name="Line 146">
          <a:extLst>
            <a:ext uri="{FF2B5EF4-FFF2-40B4-BE49-F238E27FC236}">
              <a16:creationId xmlns:a16="http://schemas.microsoft.com/office/drawing/2014/main" id="{2C9F2001-CA6E-6FE6-BFC1-BCD70102120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34" name="Line 147">
          <a:extLst>
            <a:ext uri="{FF2B5EF4-FFF2-40B4-BE49-F238E27FC236}">
              <a16:creationId xmlns:a16="http://schemas.microsoft.com/office/drawing/2014/main" id="{C7FEDCC9-465F-5D35-DB71-709B8DC3AE4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5" name="AutoShape 148">
          <a:extLst>
            <a:ext uri="{FF2B5EF4-FFF2-40B4-BE49-F238E27FC236}">
              <a16:creationId xmlns:a16="http://schemas.microsoft.com/office/drawing/2014/main" id="{47D81BCD-C89D-098D-FA2A-1B42A3325B1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6" name="Line 149">
          <a:extLst>
            <a:ext uri="{FF2B5EF4-FFF2-40B4-BE49-F238E27FC236}">
              <a16:creationId xmlns:a16="http://schemas.microsoft.com/office/drawing/2014/main" id="{2BA74AE7-04CE-A796-1B68-7C8D74F184F1}"/>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37" name="Line 150">
          <a:extLst>
            <a:ext uri="{FF2B5EF4-FFF2-40B4-BE49-F238E27FC236}">
              <a16:creationId xmlns:a16="http://schemas.microsoft.com/office/drawing/2014/main" id="{6FFCD897-A3BF-45DF-EDAC-16BF4FA35B0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38" name="Line 151">
          <a:extLst>
            <a:ext uri="{FF2B5EF4-FFF2-40B4-BE49-F238E27FC236}">
              <a16:creationId xmlns:a16="http://schemas.microsoft.com/office/drawing/2014/main" id="{05A9743B-229C-ECCE-D920-C68EAAECF5A5}"/>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9" name="Line 152">
          <a:extLst>
            <a:ext uri="{FF2B5EF4-FFF2-40B4-BE49-F238E27FC236}">
              <a16:creationId xmlns:a16="http://schemas.microsoft.com/office/drawing/2014/main" id="{A24A7840-D80E-AFB6-D483-3394774A3019}"/>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40" name="Line 153">
          <a:extLst>
            <a:ext uri="{FF2B5EF4-FFF2-40B4-BE49-F238E27FC236}">
              <a16:creationId xmlns:a16="http://schemas.microsoft.com/office/drawing/2014/main" id="{8A78303A-8AD7-971E-FD39-2883100FC9E0}"/>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41" name="Line 154">
          <a:extLst>
            <a:ext uri="{FF2B5EF4-FFF2-40B4-BE49-F238E27FC236}">
              <a16:creationId xmlns:a16="http://schemas.microsoft.com/office/drawing/2014/main" id="{304638E5-F4AA-57A5-980B-4ED7BCB1A891}"/>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42" name="Line 155">
          <a:extLst>
            <a:ext uri="{FF2B5EF4-FFF2-40B4-BE49-F238E27FC236}">
              <a16:creationId xmlns:a16="http://schemas.microsoft.com/office/drawing/2014/main" id="{F898E10A-D56A-DD91-4119-DD0EE5320C2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43" name="Line 156">
          <a:extLst>
            <a:ext uri="{FF2B5EF4-FFF2-40B4-BE49-F238E27FC236}">
              <a16:creationId xmlns:a16="http://schemas.microsoft.com/office/drawing/2014/main" id="{BF7E37FC-87EA-DA3D-DC55-D96137766D46}"/>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4" name="AutoShape 157">
          <a:extLst>
            <a:ext uri="{FF2B5EF4-FFF2-40B4-BE49-F238E27FC236}">
              <a16:creationId xmlns:a16="http://schemas.microsoft.com/office/drawing/2014/main" id="{BCC40E25-BDA0-A7F0-4C69-2BB7DC5E9938}"/>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45" name="Line 158">
          <a:extLst>
            <a:ext uri="{FF2B5EF4-FFF2-40B4-BE49-F238E27FC236}">
              <a16:creationId xmlns:a16="http://schemas.microsoft.com/office/drawing/2014/main" id="{55A4801E-C9E5-5D13-8727-1565E5AF1DB7}"/>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6" name="Line 159">
          <a:extLst>
            <a:ext uri="{FF2B5EF4-FFF2-40B4-BE49-F238E27FC236}">
              <a16:creationId xmlns:a16="http://schemas.microsoft.com/office/drawing/2014/main" id="{29BC5E72-6463-2FCE-86CD-5A7395227065}"/>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47" name="Line 160">
          <a:extLst>
            <a:ext uri="{FF2B5EF4-FFF2-40B4-BE49-F238E27FC236}">
              <a16:creationId xmlns:a16="http://schemas.microsoft.com/office/drawing/2014/main" id="{1E413858-78A9-F099-D703-B1D7E2D59D74}"/>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48" name="Line 161">
          <a:extLst>
            <a:ext uri="{FF2B5EF4-FFF2-40B4-BE49-F238E27FC236}">
              <a16:creationId xmlns:a16="http://schemas.microsoft.com/office/drawing/2014/main" id="{8DC01401-B2DD-72DE-A890-F79FA6E4F988}"/>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9" name="Line 162">
          <a:extLst>
            <a:ext uri="{FF2B5EF4-FFF2-40B4-BE49-F238E27FC236}">
              <a16:creationId xmlns:a16="http://schemas.microsoft.com/office/drawing/2014/main" id="{47F9A986-A1F2-1ECD-AE96-717502EC115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0" name="Line 163">
          <a:extLst>
            <a:ext uri="{FF2B5EF4-FFF2-40B4-BE49-F238E27FC236}">
              <a16:creationId xmlns:a16="http://schemas.microsoft.com/office/drawing/2014/main" id="{39DAA49A-C122-C2D6-15EE-3C554A778A92}"/>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51" name="Line 164">
          <a:extLst>
            <a:ext uri="{FF2B5EF4-FFF2-40B4-BE49-F238E27FC236}">
              <a16:creationId xmlns:a16="http://schemas.microsoft.com/office/drawing/2014/main" id="{16BBD2D7-092D-7D74-FB66-8ACBECBE74FF}"/>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52" name="Line 165">
          <a:extLst>
            <a:ext uri="{FF2B5EF4-FFF2-40B4-BE49-F238E27FC236}">
              <a16:creationId xmlns:a16="http://schemas.microsoft.com/office/drawing/2014/main" id="{BF468061-39B8-B465-D9C5-814A55979E4E}"/>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53" name="Line 166">
          <a:extLst>
            <a:ext uri="{FF2B5EF4-FFF2-40B4-BE49-F238E27FC236}">
              <a16:creationId xmlns:a16="http://schemas.microsoft.com/office/drawing/2014/main" id="{BD6E5B9C-4E86-A840-28C1-E4E322027573}"/>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4" name="AutoShape 167">
          <a:extLst>
            <a:ext uri="{FF2B5EF4-FFF2-40B4-BE49-F238E27FC236}">
              <a16:creationId xmlns:a16="http://schemas.microsoft.com/office/drawing/2014/main" id="{A2DE932F-267A-6C03-6EE6-77804584E36F}"/>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55" name="Line 168">
          <a:extLst>
            <a:ext uri="{FF2B5EF4-FFF2-40B4-BE49-F238E27FC236}">
              <a16:creationId xmlns:a16="http://schemas.microsoft.com/office/drawing/2014/main" id="{3EF5E068-54F5-B3B2-43C4-E07B19766C63}"/>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6" name="Line 169">
          <a:extLst>
            <a:ext uri="{FF2B5EF4-FFF2-40B4-BE49-F238E27FC236}">
              <a16:creationId xmlns:a16="http://schemas.microsoft.com/office/drawing/2014/main" id="{B12C895C-E376-9E87-6574-638FE782F12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57" name="Line 170">
          <a:extLst>
            <a:ext uri="{FF2B5EF4-FFF2-40B4-BE49-F238E27FC236}">
              <a16:creationId xmlns:a16="http://schemas.microsoft.com/office/drawing/2014/main" id="{5C5D81A7-6F19-62DC-7504-92D9A13AB1D2}"/>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58" name="Line 171">
          <a:extLst>
            <a:ext uri="{FF2B5EF4-FFF2-40B4-BE49-F238E27FC236}">
              <a16:creationId xmlns:a16="http://schemas.microsoft.com/office/drawing/2014/main" id="{0E898C11-306F-FEE0-744F-CA8315CA69C7}"/>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9" name="Line 172">
          <a:extLst>
            <a:ext uri="{FF2B5EF4-FFF2-40B4-BE49-F238E27FC236}">
              <a16:creationId xmlns:a16="http://schemas.microsoft.com/office/drawing/2014/main" id="{52FBAE3B-C5DA-ECA6-0774-5621DB7EF6B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0" name="Line 173">
          <a:extLst>
            <a:ext uri="{FF2B5EF4-FFF2-40B4-BE49-F238E27FC236}">
              <a16:creationId xmlns:a16="http://schemas.microsoft.com/office/drawing/2014/main" id="{C724019D-BF3E-C65C-2141-04229DB4E43C}"/>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61" name="Line 174">
          <a:extLst>
            <a:ext uri="{FF2B5EF4-FFF2-40B4-BE49-F238E27FC236}">
              <a16:creationId xmlns:a16="http://schemas.microsoft.com/office/drawing/2014/main" id="{2DBA5AE6-431E-2BFB-336C-90C84611C05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62" name="Line 175">
          <a:extLst>
            <a:ext uri="{FF2B5EF4-FFF2-40B4-BE49-F238E27FC236}">
              <a16:creationId xmlns:a16="http://schemas.microsoft.com/office/drawing/2014/main" id="{52904F12-9AF1-C85D-3F6F-F642D528A418}"/>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63" name="Line 176">
          <a:extLst>
            <a:ext uri="{FF2B5EF4-FFF2-40B4-BE49-F238E27FC236}">
              <a16:creationId xmlns:a16="http://schemas.microsoft.com/office/drawing/2014/main" id="{36FCE779-4FB8-DDB4-9B8E-4AA10BA28E0B}"/>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4" name="AutoShape 177">
          <a:extLst>
            <a:ext uri="{FF2B5EF4-FFF2-40B4-BE49-F238E27FC236}">
              <a16:creationId xmlns:a16="http://schemas.microsoft.com/office/drawing/2014/main" id="{0EC9BF5B-7925-0B78-DC26-3132303FF4E9}"/>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5" name="Line 178">
          <a:extLst>
            <a:ext uri="{FF2B5EF4-FFF2-40B4-BE49-F238E27FC236}">
              <a16:creationId xmlns:a16="http://schemas.microsoft.com/office/drawing/2014/main" id="{37C69EED-92E3-9FAA-2AD5-93B9C8AAEF7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66" name="Line 179">
          <a:extLst>
            <a:ext uri="{FF2B5EF4-FFF2-40B4-BE49-F238E27FC236}">
              <a16:creationId xmlns:a16="http://schemas.microsoft.com/office/drawing/2014/main" id="{D783EB13-1D88-DA76-1244-D9458F79AA9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67" name="Line 180">
          <a:extLst>
            <a:ext uri="{FF2B5EF4-FFF2-40B4-BE49-F238E27FC236}">
              <a16:creationId xmlns:a16="http://schemas.microsoft.com/office/drawing/2014/main" id="{79EFC53C-9FE2-D330-6A7A-8995A63AF649}"/>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8" name="Line 181">
          <a:extLst>
            <a:ext uri="{FF2B5EF4-FFF2-40B4-BE49-F238E27FC236}">
              <a16:creationId xmlns:a16="http://schemas.microsoft.com/office/drawing/2014/main" id="{D62E1B17-3F5E-30FA-1D5B-0C5D357759E4}"/>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9" name="Line 182">
          <a:extLst>
            <a:ext uri="{FF2B5EF4-FFF2-40B4-BE49-F238E27FC236}">
              <a16:creationId xmlns:a16="http://schemas.microsoft.com/office/drawing/2014/main" id="{EEA3A359-6584-8634-8A33-023EE7155DF6}"/>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0" name="Line 183">
          <a:extLst>
            <a:ext uri="{FF2B5EF4-FFF2-40B4-BE49-F238E27FC236}">
              <a16:creationId xmlns:a16="http://schemas.microsoft.com/office/drawing/2014/main" id="{D4770576-6166-1BAD-9FA9-C48D08EF6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71" name="Line 184">
          <a:extLst>
            <a:ext uri="{FF2B5EF4-FFF2-40B4-BE49-F238E27FC236}">
              <a16:creationId xmlns:a16="http://schemas.microsoft.com/office/drawing/2014/main" id="{4BE671B9-468C-A370-63A9-CA0A78C16479}"/>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72" name="Line 185">
          <a:extLst>
            <a:ext uri="{FF2B5EF4-FFF2-40B4-BE49-F238E27FC236}">
              <a16:creationId xmlns:a16="http://schemas.microsoft.com/office/drawing/2014/main" id="{B239F6DE-E67B-20CE-834F-8C47348087BC}"/>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3" name="AutoShape 186">
          <a:extLst>
            <a:ext uri="{FF2B5EF4-FFF2-40B4-BE49-F238E27FC236}">
              <a16:creationId xmlns:a16="http://schemas.microsoft.com/office/drawing/2014/main" id="{7A463745-27FE-B8FF-C622-BDD989586355}"/>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4" name="Line 187">
          <a:extLst>
            <a:ext uri="{FF2B5EF4-FFF2-40B4-BE49-F238E27FC236}">
              <a16:creationId xmlns:a16="http://schemas.microsoft.com/office/drawing/2014/main" id="{7E66D53F-5502-C4F8-BB0D-08123AC55D5F}"/>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75" name="Line 188">
          <a:extLst>
            <a:ext uri="{FF2B5EF4-FFF2-40B4-BE49-F238E27FC236}">
              <a16:creationId xmlns:a16="http://schemas.microsoft.com/office/drawing/2014/main" id="{FCCE5FB3-FD18-AAD7-91C9-BB58EB273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76" name="Line 189">
          <a:extLst>
            <a:ext uri="{FF2B5EF4-FFF2-40B4-BE49-F238E27FC236}">
              <a16:creationId xmlns:a16="http://schemas.microsoft.com/office/drawing/2014/main" id="{58086E11-F4F3-73B2-A668-41B90B6C4940}"/>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7" name="Line 190">
          <a:extLst>
            <a:ext uri="{FF2B5EF4-FFF2-40B4-BE49-F238E27FC236}">
              <a16:creationId xmlns:a16="http://schemas.microsoft.com/office/drawing/2014/main" id="{36013DCB-DF8E-1894-0DC0-6B67699B5619}"/>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8" name="Line 191">
          <a:extLst>
            <a:ext uri="{FF2B5EF4-FFF2-40B4-BE49-F238E27FC236}">
              <a16:creationId xmlns:a16="http://schemas.microsoft.com/office/drawing/2014/main" id="{275B467F-896B-8D90-F0DF-84DEF51423E3}"/>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9" name="Line 192">
          <a:extLst>
            <a:ext uri="{FF2B5EF4-FFF2-40B4-BE49-F238E27FC236}">
              <a16:creationId xmlns:a16="http://schemas.microsoft.com/office/drawing/2014/main" id="{12D0C5E4-032D-5B90-5941-36C4C63E735A}"/>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80" name="Line 193">
          <a:extLst>
            <a:ext uri="{FF2B5EF4-FFF2-40B4-BE49-F238E27FC236}">
              <a16:creationId xmlns:a16="http://schemas.microsoft.com/office/drawing/2014/main" id="{A1CBE988-BA11-5560-61D9-33338363FE93}"/>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81" name="Line 194">
          <a:extLst>
            <a:ext uri="{FF2B5EF4-FFF2-40B4-BE49-F238E27FC236}">
              <a16:creationId xmlns:a16="http://schemas.microsoft.com/office/drawing/2014/main" id="{8A340BC0-7445-B855-3A2E-D8C8C3C31469}"/>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114300</xdr:colOff>
      <xdr:row>3</xdr:row>
      <xdr:rowOff>123825</xdr:rowOff>
    </xdr:from>
    <xdr:to>
      <xdr:col>12</xdr:col>
      <xdr:colOff>189940</xdr:colOff>
      <xdr:row>5</xdr:row>
      <xdr:rowOff>71438</xdr:rowOff>
    </xdr:to>
    <xdr:pic>
      <xdr:nvPicPr>
        <xdr:cNvPr id="58882" name="図 1">
          <a:extLst>
            <a:ext uri="{FF2B5EF4-FFF2-40B4-BE49-F238E27FC236}">
              <a16:creationId xmlns:a16="http://schemas.microsoft.com/office/drawing/2014/main" id="{A38A271B-8792-CDCB-8D48-3FA16F029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3913" y="647700"/>
          <a:ext cx="3633787"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406214</xdr:colOff>
      <xdr:row>3</xdr:row>
      <xdr:rowOff>126066</xdr:rowOff>
    </xdr:from>
    <xdr:to>
      <xdr:col>10</xdr:col>
      <xdr:colOff>315163</xdr:colOff>
      <xdr:row>5</xdr:row>
      <xdr:rowOff>70036</xdr:rowOff>
    </xdr:to>
    <xdr:sp macro="" textlink="">
      <xdr:nvSpPr>
        <xdr:cNvPr id="3" name="正方形/長方形 2">
          <a:extLst>
            <a:ext uri="{FF2B5EF4-FFF2-40B4-BE49-F238E27FC236}">
              <a16:creationId xmlns:a16="http://schemas.microsoft.com/office/drawing/2014/main" id="{4E072CC8-79EE-C2D6-81B8-781DDC12C9C5}"/>
            </a:ext>
          </a:extLst>
        </xdr:cNvPr>
        <xdr:cNvSpPr/>
      </xdr:nvSpPr>
      <xdr:spPr bwMode="auto">
        <a:xfrm>
          <a:off x="5252758" y="644338"/>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28015</xdr:colOff>
      <xdr:row>0</xdr:row>
      <xdr:rowOff>35018</xdr:rowOff>
    </xdr:from>
    <xdr:to>
      <xdr:col>21</xdr:col>
      <xdr:colOff>525276</xdr:colOff>
      <xdr:row>2</xdr:row>
      <xdr:rowOff>42021</xdr:rowOff>
    </xdr:to>
    <xdr:sp macro="" textlink="">
      <xdr:nvSpPr>
        <xdr:cNvPr id="4" name="正方形/長方形 3">
          <a:extLst>
            <a:ext uri="{FF2B5EF4-FFF2-40B4-BE49-F238E27FC236}">
              <a16:creationId xmlns:a16="http://schemas.microsoft.com/office/drawing/2014/main" id="{B91F7E76-ED41-F187-9C84-D9130B0871DB}"/>
            </a:ext>
          </a:extLst>
        </xdr:cNvPr>
        <xdr:cNvSpPr/>
      </xdr:nvSpPr>
      <xdr:spPr bwMode="auto">
        <a:xfrm>
          <a:off x="10442483" y="35018"/>
          <a:ext cx="3137646" cy="280147"/>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518273</xdr:colOff>
      <xdr:row>14</xdr:row>
      <xdr:rowOff>119060</xdr:rowOff>
    </xdr:from>
    <xdr:to>
      <xdr:col>19</xdr:col>
      <xdr:colOff>14007</xdr:colOff>
      <xdr:row>17</xdr:row>
      <xdr:rowOff>315163</xdr:rowOff>
    </xdr:to>
    <xdr:sp macro="" textlink="">
      <xdr:nvSpPr>
        <xdr:cNvPr id="5" name="正方形/長方形 4">
          <a:extLst>
            <a:ext uri="{FF2B5EF4-FFF2-40B4-BE49-F238E27FC236}">
              <a16:creationId xmlns:a16="http://schemas.microsoft.com/office/drawing/2014/main" id="{C3B87100-52CA-441D-CF67-BDD78505027B}"/>
            </a:ext>
          </a:extLst>
        </xdr:cNvPr>
        <xdr:cNvSpPr/>
      </xdr:nvSpPr>
      <xdr:spPr bwMode="auto">
        <a:xfrm>
          <a:off x="10407464" y="3207682"/>
          <a:ext cx="1435753" cy="854449"/>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28014</xdr:colOff>
      <xdr:row>34</xdr:row>
      <xdr:rowOff>35019</xdr:rowOff>
    </xdr:from>
    <xdr:to>
      <xdr:col>21</xdr:col>
      <xdr:colOff>525275</xdr:colOff>
      <xdr:row>35</xdr:row>
      <xdr:rowOff>35019</xdr:rowOff>
    </xdr:to>
    <xdr:sp macro="" textlink="">
      <xdr:nvSpPr>
        <xdr:cNvPr id="6" name="正方形/長方形 5">
          <a:extLst>
            <a:ext uri="{FF2B5EF4-FFF2-40B4-BE49-F238E27FC236}">
              <a16:creationId xmlns:a16="http://schemas.microsoft.com/office/drawing/2014/main" id="{F27C3DDE-979B-F877-E343-1C80F2A7EF7A}"/>
            </a:ext>
          </a:extLst>
        </xdr:cNvPr>
        <xdr:cNvSpPr/>
      </xdr:nvSpPr>
      <xdr:spPr bwMode="auto">
        <a:xfrm>
          <a:off x="10442482" y="9482979"/>
          <a:ext cx="3137646" cy="217114"/>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490258</xdr:colOff>
      <xdr:row>67</xdr:row>
      <xdr:rowOff>35019</xdr:rowOff>
    </xdr:from>
    <xdr:to>
      <xdr:col>21</xdr:col>
      <xdr:colOff>476250</xdr:colOff>
      <xdr:row>68</xdr:row>
      <xdr:rowOff>35018</xdr:rowOff>
    </xdr:to>
    <xdr:sp macro="" textlink="">
      <xdr:nvSpPr>
        <xdr:cNvPr id="7" name="正方形/長方形 6">
          <a:extLst>
            <a:ext uri="{FF2B5EF4-FFF2-40B4-BE49-F238E27FC236}">
              <a16:creationId xmlns:a16="http://schemas.microsoft.com/office/drawing/2014/main" id="{744D104E-BF9F-FE8B-2FBA-C6A942C92021}"/>
            </a:ext>
          </a:extLst>
        </xdr:cNvPr>
        <xdr:cNvSpPr/>
      </xdr:nvSpPr>
      <xdr:spPr bwMode="auto">
        <a:xfrm>
          <a:off x="10379449" y="18895920"/>
          <a:ext cx="3151654" cy="217113"/>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47</xdr:row>
      <xdr:rowOff>98050</xdr:rowOff>
    </xdr:from>
    <xdr:to>
      <xdr:col>19</xdr:col>
      <xdr:colOff>21011</xdr:colOff>
      <xdr:row>50</xdr:row>
      <xdr:rowOff>252132</xdr:rowOff>
    </xdr:to>
    <xdr:sp macro="" textlink="">
      <xdr:nvSpPr>
        <xdr:cNvPr id="8" name="正方形/長方形 7">
          <a:extLst>
            <a:ext uri="{FF2B5EF4-FFF2-40B4-BE49-F238E27FC236}">
              <a16:creationId xmlns:a16="http://schemas.microsoft.com/office/drawing/2014/main" id="{FAC27C9B-F428-F14A-218C-A185CC47C43C}"/>
            </a:ext>
          </a:extLst>
        </xdr:cNvPr>
        <xdr:cNvSpPr/>
      </xdr:nvSpPr>
      <xdr:spPr bwMode="auto">
        <a:xfrm>
          <a:off x="10414468" y="12494557"/>
          <a:ext cx="1435753" cy="931491"/>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80</xdr:row>
      <xdr:rowOff>98050</xdr:rowOff>
    </xdr:from>
    <xdr:to>
      <xdr:col>19</xdr:col>
      <xdr:colOff>21011</xdr:colOff>
      <xdr:row>83</xdr:row>
      <xdr:rowOff>308162</xdr:rowOff>
    </xdr:to>
    <xdr:sp macro="" textlink="">
      <xdr:nvSpPr>
        <xdr:cNvPr id="9" name="正方形/長方形 8">
          <a:extLst>
            <a:ext uri="{FF2B5EF4-FFF2-40B4-BE49-F238E27FC236}">
              <a16:creationId xmlns:a16="http://schemas.microsoft.com/office/drawing/2014/main" id="{B3C42B19-52DB-9F26-C974-33E0EB81E421}"/>
            </a:ext>
          </a:extLst>
        </xdr:cNvPr>
        <xdr:cNvSpPr/>
      </xdr:nvSpPr>
      <xdr:spPr bwMode="auto">
        <a:xfrm>
          <a:off x="10414468" y="22054576"/>
          <a:ext cx="1435753" cy="868458"/>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271463</xdr:colOff>
      <xdr:row>37</xdr:row>
      <xdr:rowOff>28575</xdr:rowOff>
    </xdr:from>
    <xdr:to>
      <xdr:col>12</xdr:col>
      <xdr:colOff>351865</xdr:colOff>
      <xdr:row>38</xdr:row>
      <xdr:rowOff>123825</xdr:rowOff>
    </xdr:to>
    <xdr:pic>
      <xdr:nvPicPr>
        <xdr:cNvPr id="58890" name="図 9">
          <a:extLst>
            <a:ext uri="{FF2B5EF4-FFF2-40B4-BE49-F238E27FC236}">
              <a16:creationId xmlns:a16="http://schemas.microsoft.com/office/drawing/2014/main" id="{32B88D01-D22F-E6B3-9CC4-CFFF5535C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10077450"/>
          <a:ext cx="3638550"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567299</xdr:colOff>
      <xdr:row>37</xdr:row>
      <xdr:rowOff>49026</xdr:rowOff>
    </xdr:from>
    <xdr:to>
      <xdr:col>10</xdr:col>
      <xdr:colOff>476248</xdr:colOff>
      <xdr:row>38</xdr:row>
      <xdr:rowOff>147077</xdr:rowOff>
    </xdr:to>
    <xdr:sp macro="" textlink="">
      <xdr:nvSpPr>
        <xdr:cNvPr id="11" name="正方形/長方形 10">
          <a:extLst>
            <a:ext uri="{FF2B5EF4-FFF2-40B4-BE49-F238E27FC236}">
              <a16:creationId xmlns:a16="http://schemas.microsoft.com/office/drawing/2014/main" id="{0F4B2FD6-26B3-8A09-2FB5-1EE90FAD5F81}"/>
            </a:ext>
          </a:extLst>
        </xdr:cNvPr>
        <xdr:cNvSpPr/>
      </xdr:nvSpPr>
      <xdr:spPr bwMode="auto">
        <a:xfrm>
          <a:off x="5413843" y="1012031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119063</xdr:colOff>
      <xdr:row>69</xdr:row>
      <xdr:rowOff>161925</xdr:rowOff>
    </xdr:from>
    <xdr:to>
      <xdr:col>12</xdr:col>
      <xdr:colOff>194703</xdr:colOff>
      <xdr:row>71</xdr:row>
      <xdr:rowOff>176213</xdr:rowOff>
    </xdr:to>
    <xdr:pic>
      <xdr:nvPicPr>
        <xdr:cNvPr id="58892" name="図 11">
          <a:extLst>
            <a:ext uri="{FF2B5EF4-FFF2-40B4-BE49-F238E27FC236}">
              <a16:creationId xmlns:a16="http://schemas.microsoft.com/office/drawing/2014/main" id="{93231B9B-EBE2-AB77-A0BF-A56A316A4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19435763"/>
          <a:ext cx="3633788"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427226</xdr:colOff>
      <xdr:row>69</xdr:row>
      <xdr:rowOff>182095</xdr:rowOff>
    </xdr:from>
    <xdr:to>
      <xdr:col>10</xdr:col>
      <xdr:colOff>336175</xdr:colOff>
      <xdr:row>71</xdr:row>
      <xdr:rowOff>196103</xdr:rowOff>
    </xdr:to>
    <xdr:sp macro="" textlink="">
      <xdr:nvSpPr>
        <xdr:cNvPr id="13" name="正方形/長方形 12">
          <a:extLst>
            <a:ext uri="{FF2B5EF4-FFF2-40B4-BE49-F238E27FC236}">
              <a16:creationId xmlns:a16="http://schemas.microsoft.com/office/drawing/2014/main" id="{0B840B28-AF6C-8F48-AFF0-5409BD3959A9}"/>
            </a:ext>
          </a:extLst>
        </xdr:cNvPr>
        <xdr:cNvSpPr/>
      </xdr:nvSpPr>
      <xdr:spPr bwMode="auto">
        <a:xfrm>
          <a:off x="5273770" y="19505239"/>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204788</xdr:colOff>
      <xdr:row>44</xdr:row>
      <xdr:rowOff>0</xdr:rowOff>
    </xdr:from>
    <xdr:to>
      <xdr:col>5</xdr:col>
      <xdr:colOff>100013</xdr:colOff>
      <xdr:row>45</xdr:row>
      <xdr:rowOff>42863</xdr:rowOff>
    </xdr:to>
    <xdr:sp macro="" textlink="">
      <xdr:nvSpPr>
        <xdr:cNvPr id="58894" name="AutoShape 83">
          <a:extLst>
            <a:ext uri="{FF2B5EF4-FFF2-40B4-BE49-F238E27FC236}">
              <a16:creationId xmlns:a16="http://schemas.microsoft.com/office/drawing/2014/main" id="{16318FE9-4AF0-008A-2859-872113FDC33D}"/>
            </a:ext>
          </a:extLst>
        </xdr:cNvPr>
        <xdr:cNvSpPr>
          <a:spLocks noChangeArrowheads="1"/>
        </xdr:cNvSpPr>
      </xdr:nvSpPr>
      <xdr:spPr bwMode="auto">
        <a:xfrm>
          <a:off x="990600" y="11763375"/>
          <a:ext cx="1966913"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285750</xdr:colOff>
      <xdr:row>11</xdr:row>
      <xdr:rowOff>0</xdr:rowOff>
    </xdr:from>
    <xdr:to>
      <xdr:col>5</xdr:col>
      <xdr:colOff>671513</xdr:colOff>
      <xdr:row>12</xdr:row>
      <xdr:rowOff>19050</xdr:rowOff>
    </xdr:to>
    <xdr:sp macro="" textlink="">
      <xdr:nvSpPr>
        <xdr:cNvPr id="58895" name="AutoShape 83">
          <a:extLst>
            <a:ext uri="{FF2B5EF4-FFF2-40B4-BE49-F238E27FC236}">
              <a16:creationId xmlns:a16="http://schemas.microsoft.com/office/drawing/2014/main" id="{5B95D230-E322-BFD4-39CD-8390B3D7D24B}"/>
            </a:ext>
          </a:extLst>
        </xdr:cNvPr>
        <xdr:cNvSpPr>
          <a:spLocks noChangeArrowheads="1"/>
        </xdr:cNvSpPr>
      </xdr:nvSpPr>
      <xdr:spPr bwMode="auto">
        <a:xfrm>
          <a:off x="1071563" y="2471738"/>
          <a:ext cx="2457450" cy="233362"/>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77</xdr:row>
      <xdr:rowOff>42863</xdr:rowOff>
    </xdr:from>
    <xdr:to>
      <xdr:col>5</xdr:col>
      <xdr:colOff>147638</xdr:colOff>
      <xdr:row>78</xdr:row>
      <xdr:rowOff>42863</xdr:rowOff>
    </xdr:to>
    <xdr:sp macro="" textlink="">
      <xdr:nvSpPr>
        <xdr:cNvPr id="58896" name="AutoShape 83">
          <a:extLst>
            <a:ext uri="{FF2B5EF4-FFF2-40B4-BE49-F238E27FC236}">
              <a16:creationId xmlns:a16="http://schemas.microsoft.com/office/drawing/2014/main" id="{1D5D2EFD-F769-8173-3ED1-722D234F6BCF}"/>
            </a:ext>
          </a:extLst>
        </xdr:cNvPr>
        <xdr:cNvSpPr>
          <a:spLocks noChangeArrowheads="1"/>
        </xdr:cNvSpPr>
      </xdr:nvSpPr>
      <xdr:spPr bwMode="auto">
        <a:xfrm>
          <a:off x="1038225" y="21240750"/>
          <a:ext cx="1966913" cy="24765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xdr:colOff>
      <xdr:row>2</xdr:row>
      <xdr:rowOff>161925</xdr:rowOff>
    </xdr:from>
    <xdr:to>
      <xdr:col>6</xdr:col>
      <xdr:colOff>3048000</xdr:colOff>
      <xdr:row>9</xdr:row>
      <xdr:rowOff>9525</xdr:rowOff>
    </xdr:to>
    <xdr:pic>
      <xdr:nvPicPr>
        <xdr:cNvPr id="14885" name="図 4">
          <a:extLst>
            <a:ext uri="{FF2B5EF4-FFF2-40B4-BE49-F238E27FC236}">
              <a16:creationId xmlns:a16="http://schemas.microsoft.com/office/drawing/2014/main" id="{CF5382DE-A7F5-E281-B410-E7B9B4E87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3400"/>
          <a:ext cx="30289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il/&#22522;&#24185;&#12471;&#12473;&#12486;&#12512;%20&#12510;&#12491;&#12517;&#12450;&#12523;/&#26032;&#27096;&#24335;/&#23455;&#34892;&#20104;&#31639;&#31649;&#29702;&#22522;&#28310;&#26360;(&#26032;&#12467;&#12540;&#12489;&#23550;&#24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lh_tmp0\&#20104;&#31639;&#12539;&#31934;&#31639;&#65288;&#31532;&#20108;&#29577;&#2402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24029;/H19&#29694;&#22580;/s-03&#21033;&#26681;&#21029;DJM/&#31038;&#20869;&#38306;&#20418;/&#31934;&#31639;/02&#26376;&#24230;/&#32654;&#30001;&#32000;/&#24037;&#20107;/FD/&#26413;&#24140;&#25903;&#24215;/&#21220;&#24608;/&#29694;&#22580;&#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入力"/>
      <sheetName val="実行予算管理基準書"/>
      <sheetName val="業者別支払"/>
      <sheetName val="支払実績"/>
      <sheetName val="材料費"/>
      <sheetName val="直接費"/>
      <sheetName val="機械費"/>
      <sheetName val="出来高調書業者"/>
      <sheetName val="未払費用計上依頼"/>
      <sheetName val="取引先"/>
      <sheetName val="差異分析表 (ﾎｽﾄ比較)"/>
      <sheetName val="ジオシステム"/>
      <sheetName val="カナモト"/>
      <sheetName val="日運建業"/>
      <sheetName val="鹿内組"/>
      <sheetName val="鹿内組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復済み_Sheet1"/>
      <sheetName val="初期データ "/>
      <sheetName val="予算書－表紙"/>
      <sheetName val="予算書－数量表"/>
      <sheetName val="進捗図 "/>
      <sheetName val="Graph2"/>
      <sheetName val="予算書－工程"/>
      <sheetName val="予算書－ｻｲｸﾙﾀｲﾑ"/>
      <sheetName val="予算書－ｻｲｸﾙﾀｲﾑ (2)"/>
      <sheetName val="予算書－内訳１"/>
      <sheetName val="予算書－内訳２"/>
      <sheetName val="予算書－内訳３"/>
      <sheetName val="代価内訳書－１"/>
      <sheetName val="代価内訳書－２"/>
      <sheetName val="代価内訳書－３"/>
      <sheetName val="代価内訳書－４"/>
      <sheetName val="代価内訳書－５"/>
      <sheetName val="実行予算書－Ａ－３様式"/>
      <sheetName val="実行予算書-A-3様式裏面"/>
      <sheetName val="出来高チェック表 "/>
      <sheetName val="下請稼働表"/>
      <sheetName val="月次決算書変更ﾘｱﾙﾀｲﾑ"/>
      <sheetName val="月次決算書本社決算ﾘｱﾙﾀｲﾑ"/>
      <sheetName val="月次決算書 最終"/>
      <sheetName val="支払い内訳書"/>
      <sheetName val="出来高表"/>
      <sheetName val="差異分析表"/>
      <sheetName val="下請出来高調書"/>
      <sheetName val="基本データ－"/>
      <sheetName val="入力"/>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集計表12月"/>
      <sheetName val="受払い表12月"/>
      <sheetName val="材料搬入12月"/>
    </sheetNames>
    <sheetDataSet>
      <sheetData sheetId="0" refreshError="1"/>
      <sheetData sheetId="1">
        <row r="14">
          <cell r="F14" t="str">
            <v>L=</v>
          </cell>
        </row>
        <row r="15">
          <cell r="F15" t="str">
            <v>Lc=</v>
          </cell>
        </row>
        <row r="16">
          <cell r="F16" t="str">
            <v>ΣL=</v>
          </cell>
        </row>
        <row r="17">
          <cell r="F17" t="str">
            <v>ΣLc=</v>
          </cell>
        </row>
        <row r="18">
          <cell r="F18" t="str">
            <v>ΣV＝</v>
          </cell>
        </row>
        <row r="19">
          <cell r="F19" t="str">
            <v>ΣVc=</v>
          </cell>
        </row>
        <row r="20">
          <cell r="F20" t="str">
            <v>ΣQ=</v>
          </cell>
        </row>
        <row r="32">
          <cell r="C32" t="str">
            <v>Ｌ　</v>
          </cell>
          <cell r="D32" t="str">
            <v>ｍ</v>
          </cell>
        </row>
        <row r="33">
          <cell r="C33" t="str">
            <v>Ｖｃ　</v>
          </cell>
          <cell r="D33" t="str">
            <v>ｍ３</v>
          </cell>
        </row>
        <row r="35">
          <cell r="C35" t="str">
            <v>Ｌｃ　</v>
          </cell>
          <cell r="D35" t="str">
            <v>ｍ</v>
          </cell>
        </row>
        <row r="36">
          <cell r="C36" t="str">
            <v>Ｑ　</v>
          </cell>
          <cell r="D36" t="str">
            <v>㍑</v>
          </cell>
        </row>
        <row r="38">
          <cell r="C38" t="str">
            <v>Ｖｃ　</v>
          </cell>
          <cell r="D38" t="str">
            <v>ｍ３</v>
          </cell>
        </row>
      </sheetData>
      <sheetData sheetId="2"/>
      <sheetData sheetId="3"/>
      <sheetData sheetId="4" refreshError="1"/>
      <sheetData sheetId="5" refreshError="1"/>
      <sheetData sheetId="6"/>
      <sheetData sheetId="7"/>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5">
          <cell r="B5" t="str">
            <v>札幌支店</v>
          </cell>
        </row>
        <row r="6">
          <cell r="B6" t="str">
            <v>仙台支店</v>
          </cell>
        </row>
        <row r="7">
          <cell r="B7" t="str">
            <v>北関東支店</v>
          </cell>
        </row>
        <row r="8">
          <cell r="B8" t="str">
            <v>千葉支店</v>
          </cell>
        </row>
        <row r="9">
          <cell r="B9" t="str">
            <v>東京支店</v>
          </cell>
        </row>
        <row r="10">
          <cell r="B10" t="str">
            <v>横浜支店</v>
          </cell>
        </row>
        <row r="11">
          <cell r="B11" t="str">
            <v>名古屋支店</v>
          </cell>
        </row>
        <row r="12">
          <cell r="B12" t="str">
            <v>大阪支店</v>
          </cell>
        </row>
        <row r="13">
          <cell r="B13" t="str">
            <v>広島支店</v>
          </cell>
        </row>
        <row r="14">
          <cell r="B14" t="str">
            <v>福岡支店</v>
          </cell>
        </row>
        <row r="17">
          <cell r="B17" t="str">
            <v>CP</v>
          </cell>
        </row>
        <row r="18">
          <cell r="B18" t="str">
            <v>MR-D</v>
          </cell>
        </row>
        <row r="19">
          <cell r="B19" t="str">
            <v>ｴﾎﾟｺﾗﾑ</v>
          </cell>
        </row>
        <row r="20">
          <cell r="B20" t="str">
            <v>ＣＤＭ</v>
          </cell>
        </row>
        <row r="21">
          <cell r="B21" t="str">
            <v>ＤＪＭ</v>
          </cell>
        </row>
        <row r="22">
          <cell r="B22" t="str">
            <v>ＳＷＩＮＧ</v>
          </cell>
        </row>
        <row r="23">
          <cell r="B23" t="str">
            <v>ＴＲＤ</v>
          </cell>
        </row>
        <row r="24">
          <cell r="B24" t="str">
            <v>ＳＤＭ</v>
          </cell>
        </row>
        <row r="25">
          <cell r="B25" t="str">
            <v>その他深層</v>
          </cell>
        </row>
        <row r="26">
          <cell r="B26" t="str">
            <v>ＭＭ</v>
          </cell>
        </row>
        <row r="27">
          <cell r="B27" t="str">
            <v>ＳＭＭ</v>
          </cell>
        </row>
        <row r="28">
          <cell r="B28" t="str">
            <v>ＪＭＭ</v>
          </cell>
        </row>
        <row r="29">
          <cell r="B29" t="str">
            <v>ＳＪＭＭ</v>
          </cell>
        </row>
        <row r="30">
          <cell r="B30" t="str">
            <v>ＬＤｉｓ</v>
          </cell>
        </row>
        <row r="31">
          <cell r="B31" t="str">
            <v>ＣＣＰ</v>
          </cell>
        </row>
        <row r="32">
          <cell r="B32" t="str">
            <v>ＲＪＰ</v>
          </cell>
        </row>
        <row r="33">
          <cell r="B33" t="str">
            <v>ＧＡ</v>
          </cell>
        </row>
        <row r="34">
          <cell r="B34" t="str">
            <v>ＪＳＧ</v>
          </cell>
        </row>
        <row r="35">
          <cell r="B35" t="str">
            <v>ＣＪＧ</v>
          </cell>
        </row>
        <row r="36">
          <cell r="B36" t="str">
            <v xml:space="preserve">その他高圧  </v>
          </cell>
        </row>
        <row r="37">
          <cell r="B37" t="str">
            <v>ＬＡＧ</v>
          </cell>
        </row>
        <row r="38">
          <cell r="B38" t="str">
            <v>ＳＯＬＥ</v>
          </cell>
        </row>
        <row r="39">
          <cell r="B39" t="str">
            <v>ＧＲ</v>
          </cell>
        </row>
        <row r="40">
          <cell r="B40" t="str">
            <v>ＣＬ</v>
          </cell>
        </row>
        <row r="41">
          <cell r="B41" t="str">
            <v>ＭＲ－１</v>
          </cell>
        </row>
        <row r="42">
          <cell r="B42" t="str">
            <v>ＭＲ－２</v>
          </cell>
        </row>
        <row r="43">
          <cell r="B43" t="str">
            <v>ＭＲ－３</v>
          </cell>
        </row>
        <row r="44">
          <cell r="B44" t="str">
            <v>一般土木</v>
          </cell>
        </row>
        <row r="45">
          <cell r="B45" t="str">
            <v>ＴＲＣ</v>
          </cell>
        </row>
        <row r="46">
          <cell r="B46" t="str">
            <v>ＦＭ</v>
          </cell>
        </row>
        <row r="47">
          <cell r="B47" t="str">
            <v>ＬＳＳ</v>
          </cell>
        </row>
        <row r="48">
          <cell r="B48" t="str">
            <v>地質調査</v>
          </cell>
        </row>
        <row r="51">
          <cell r="B51" t="str">
            <v>渡辺克彦</v>
          </cell>
        </row>
        <row r="52">
          <cell r="B52" t="str">
            <v>丸山卓志</v>
          </cell>
        </row>
        <row r="53">
          <cell r="B53" t="str">
            <v>世古祐基</v>
          </cell>
        </row>
        <row r="54">
          <cell r="B54" t="str">
            <v>押山淳一</v>
          </cell>
        </row>
        <row r="55">
          <cell r="B55" t="str">
            <v>皆川晃</v>
          </cell>
        </row>
        <row r="56">
          <cell r="B56" t="str">
            <v>長沢秀治</v>
          </cell>
        </row>
        <row r="57">
          <cell r="B57" t="str">
            <v>神坂一秀</v>
          </cell>
        </row>
        <row r="58">
          <cell r="B58" t="str">
            <v>西川真史</v>
          </cell>
        </row>
        <row r="59">
          <cell r="B59" t="str">
            <v>福満一広</v>
          </cell>
        </row>
        <row r="60">
          <cell r="B60" t="str">
            <v>杉村敏夫</v>
          </cell>
        </row>
        <row r="61">
          <cell r="B61" t="str">
            <v>竹内正志</v>
          </cell>
        </row>
        <row r="62">
          <cell r="B62" t="str">
            <v>佐藤大輔</v>
          </cell>
        </row>
        <row r="63">
          <cell r="B63" t="str">
            <v>丸山福次</v>
          </cell>
        </row>
        <row r="64">
          <cell r="B64" t="str">
            <v>片野春明</v>
          </cell>
        </row>
        <row r="65">
          <cell r="B65" t="str">
            <v>白石法利</v>
          </cell>
        </row>
        <row r="66">
          <cell r="B66" t="str">
            <v>大沢達三</v>
          </cell>
        </row>
        <row r="67">
          <cell r="B67" t="str">
            <v>中島省吾</v>
          </cell>
        </row>
        <row r="68">
          <cell r="B68" t="str">
            <v>相沢邦彦</v>
          </cell>
        </row>
        <row r="69">
          <cell r="B69" t="str">
            <v>後藤泰寛</v>
          </cell>
        </row>
        <row r="70">
          <cell r="B70" t="str">
            <v>井藤久武</v>
          </cell>
        </row>
        <row r="73">
          <cell r="B73" t="str">
            <v>小田切昭</v>
          </cell>
        </row>
        <row r="74">
          <cell r="B74" t="str">
            <v>渡辺克彦</v>
          </cell>
        </row>
        <row r="75">
          <cell r="B75" t="str">
            <v>谷　重一</v>
          </cell>
        </row>
        <row r="79">
          <cell r="B79" t="str">
            <v>加藤久明</v>
          </cell>
        </row>
        <row r="80">
          <cell r="B80" t="str">
            <v>堀　勝則</v>
          </cell>
        </row>
        <row r="81">
          <cell r="B81" t="str">
            <v>佐藤　勉</v>
          </cell>
        </row>
        <row r="82">
          <cell r="B82" t="str">
            <v>藤解　　勉</v>
          </cell>
          <cell r="E82" t="str">
            <v>10万～５０万</v>
          </cell>
        </row>
        <row r="83">
          <cell r="B83" t="str">
            <v>足助　　清郎</v>
          </cell>
          <cell r="E83" t="str">
            <v>５０万～１００万</v>
          </cell>
        </row>
        <row r="84">
          <cell r="E84" t="str">
            <v>１００万～５００万</v>
          </cell>
        </row>
        <row r="85">
          <cell r="E85" t="str">
            <v>５００万～１０００万</v>
          </cell>
        </row>
        <row r="86">
          <cell r="E86" t="str">
            <v>１千万～５千万</v>
          </cell>
        </row>
        <row r="87">
          <cell r="B87" t="str">
            <v>佐藤　勉</v>
          </cell>
          <cell r="E87" t="str">
            <v>５千万～１億</v>
          </cell>
        </row>
        <row r="88">
          <cell r="E88" t="str">
            <v>１億～５億</v>
          </cell>
        </row>
        <row r="89">
          <cell r="E89" t="str">
            <v>５億～１０億</v>
          </cell>
        </row>
        <row r="93">
          <cell r="B93" t="str">
            <v>（株）嶋田組</v>
          </cell>
          <cell r="E93" t="str">
            <v>ＪＳＧ</v>
          </cell>
        </row>
        <row r="94">
          <cell r="B94" t="str">
            <v>シマチュウ（株）</v>
          </cell>
          <cell r="E94" t="str">
            <v>ＲＪＰ</v>
          </cell>
        </row>
        <row r="95">
          <cell r="B95" t="str">
            <v>(有)シライシ</v>
          </cell>
          <cell r="E95" t="str">
            <v>ＣＣＰ</v>
          </cell>
        </row>
        <row r="96">
          <cell r="B96" t="str">
            <v>新技術工営（株）</v>
          </cell>
          <cell r="E96" t="str">
            <v>ＣＪＧ</v>
          </cell>
        </row>
        <row r="97">
          <cell r="B97" t="str">
            <v>（株）大陸</v>
          </cell>
          <cell r="E97" t="str">
            <v>ＴＯＦＴ建設省</v>
          </cell>
        </row>
        <row r="98">
          <cell r="B98" t="str">
            <v>（株）大和工業</v>
          </cell>
          <cell r="E98" t="str">
            <v>ＴＯＦＴ一般</v>
          </cell>
        </row>
        <row r="99">
          <cell r="B99" t="str">
            <v>孝岡基礎工事（株）</v>
          </cell>
          <cell r="E99" t="str">
            <v>ＮＰＢ（浅層混合）</v>
          </cell>
        </row>
        <row r="100">
          <cell r="B100" t="str">
            <v>千代田重機工事（株）</v>
          </cell>
          <cell r="E100" t="str">
            <v>ＳＷＩＮＧ</v>
          </cell>
        </row>
        <row r="101">
          <cell r="B101" t="str">
            <v>ナカハチ産業（株）</v>
          </cell>
          <cell r="E101" t="str">
            <v>ソレタンシュ</v>
          </cell>
        </row>
        <row r="102">
          <cell r="B102" t="str">
            <v>（株）オーケーソイル</v>
          </cell>
          <cell r="E102" t="str">
            <v>シリカライザー</v>
          </cell>
        </row>
        <row r="103">
          <cell r="B103" t="str">
            <v>（株）シノザキ</v>
          </cell>
          <cell r="E103" t="str">
            <v>ＤＪＭ</v>
          </cell>
        </row>
        <row r="104">
          <cell r="B104" t="str">
            <v>（株）樋口技工</v>
          </cell>
          <cell r="E104" t="str">
            <v>ＭＲ－１</v>
          </cell>
        </row>
        <row r="105">
          <cell r="E105" t="str">
            <v>ユニパック</v>
          </cell>
        </row>
        <row r="106">
          <cell r="E106" t="str">
            <v>クリーンロック</v>
          </cell>
        </row>
        <row r="107">
          <cell r="E107" t="str">
            <v>ハードライザー</v>
          </cell>
        </row>
        <row r="108">
          <cell r="E108" t="str">
            <v>ＣＤＭ－ＬＯＤＩＣ</v>
          </cell>
        </row>
        <row r="110">
          <cell r="B110" t="str">
            <v>道路</v>
          </cell>
        </row>
        <row r="111">
          <cell r="B111" t="str">
            <v>橋梁</v>
          </cell>
        </row>
        <row r="112">
          <cell r="B112" t="str">
            <v>河川・ダム</v>
          </cell>
        </row>
        <row r="113">
          <cell r="B113" t="str">
            <v>鉄道</v>
          </cell>
        </row>
        <row r="114">
          <cell r="B114" t="str">
            <v>港湾</v>
          </cell>
        </row>
        <row r="115">
          <cell r="B115" t="str">
            <v>空港</v>
          </cell>
        </row>
        <row r="116">
          <cell r="B116" t="str">
            <v>火力・原子力発電所</v>
          </cell>
        </row>
        <row r="117">
          <cell r="B117" t="str">
            <v>上下水道</v>
          </cell>
        </row>
        <row r="118">
          <cell r="B118" t="str">
            <v>基礎構造物</v>
          </cell>
        </row>
        <row r="119">
          <cell r="B119" t="str">
            <v>建築物</v>
          </cell>
        </row>
        <row r="124">
          <cell r="B124" t="str">
            <v>受動土圧増加・欠損部防護</v>
          </cell>
        </row>
        <row r="125">
          <cell r="B125" t="str">
            <v>ﾋｰﾋﾞﾝｸﾞ防止</v>
          </cell>
        </row>
        <row r="126">
          <cell r="B126" t="str">
            <v>止水・切羽・推進防護</v>
          </cell>
        </row>
        <row r="127">
          <cell r="B127" t="str">
            <v>すべり防止</v>
          </cell>
        </row>
        <row r="128">
          <cell r="B128" t="str">
            <v>沈下低減</v>
          </cell>
        </row>
        <row r="129">
          <cell r="B129" t="str">
            <v>Ｋ値増加</v>
          </cell>
        </row>
        <row r="130">
          <cell r="B130" t="str">
            <v>路床安定処理</v>
          </cell>
        </row>
        <row r="131">
          <cell r="B131" t="str">
            <v>液状化防止</v>
          </cell>
        </row>
        <row r="132">
          <cell r="B132" t="str">
            <v>ﾄﾗﾌｶﾋﾞﾘﾃｨｰ向上</v>
          </cell>
        </row>
        <row r="137">
          <cell r="B137" t="str">
            <v>ローム</v>
          </cell>
        </row>
        <row r="138">
          <cell r="B138" t="str">
            <v>れき質土</v>
          </cell>
        </row>
        <row r="139">
          <cell r="B139" t="str">
            <v>砂</v>
          </cell>
        </row>
        <row r="140">
          <cell r="B140" t="str">
            <v>砂質土</v>
          </cell>
        </row>
        <row r="141">
          <cell r="B141" t="str">
            <v>シルト</v>
          </cell>
        </row>
        <row r="142">
          <cell r="B142" t="str">
            <v>粘性土</v>
          </cell>
        </row>
        <row r="143">
          <cell r="B143" t="str">
            <v>ヘドロ</v>
          </cell>
        </row>
        <row r="144">
          <cell r="B144" t="str">
            <v>腐植土</v>
          </cell>
        </row>
        <row r="149">
          <cell r="B149">
            <v>0.8</v>
          </cell>
        </row>
        <row r="150">
          <cell r="B150">
            <v>1</v>
          </cell>
        </row>
        <row r="151">
          <cell r="B151">
            <v>1.2</v>
          </cell>
        </row>
        <row r="152">
          <cell r="B152">
            <v>1.5</v>
          </cell>
        </row>
        <row r="156">
          <cell r="C156" t="str">
            <v>バラ</v>
          </cell>
          <cell r="D156" t="str">
            <v>フレコン</v>
          </cell>
          <cell r="E156" t="str">
            <v>４０ｋｇ袋</v>
          </cell>
          <cell r="F156" t="str">
            <v>２５ｋｇ袋</v>
          </cell>
        </row>
        <row r="157">
          <cell r="B157" t="str">
            <v>普通セメント</v>
          </cell>
        </row>
        <row r="158">
          <cell r="B158" t="str">
            <v>高炉セメントＢ</v>
          </cell>
        </row>
        <row r="159">
          <cell r="B159" t="str">
            <v>早強セメント</v>
          </cell>
        </row>
        <row r="160">
          <cell r="B160" t="str">
            <v>ＧＳ－１０</v>
          </cell>
        </row>
        <row r="161">
          <cell r="B161" t="str">
            <v>ＧＳ－２３</v>
          </cell>
        </row>
        <row r="162">
          <cell r="B162" t="str">
            <v>ＧＳ－２００</v>
          </cell>
        </row>
        <row r="163">
          <cell r="B163" t="str">
            <v>ＧＳ－２５</v>
          </cell>
        </row>
        <row r="164">
          <cell r="B164" t="str">
            <v>ＧＳ－６１</v>
          </cell>
        </row>
        <row r="165">
          <cell r="B165" t="str">
            <v>Ｃ－１００</v>
          </cell>
        </row>
        <row r="166">
          <cell r="B166" t="str">
            <v>Ｃ－１５０</v>
          </cell>
        </row>
        <row r="167">
          <cell r="B167" t="str">
            <v>Ｃ－２０１</v>
          </cell>
        </row>
        <row r="168">
          <cell r="B168" t="str">
            <v>Ｃ－２１５</v>
          </cell>
        </row>
        <row r="169">
          <cell r="B169" t="str">
            <v>生石灰</v>
          </cell>
        </row>
        <row r="170">
          <cell r="B170" t="str">
            <v>消石灰</v>
          </cell>
        </row>
        <row r="171">
          <cell r="B171" t="str">
            <v>ランドクリーンＱ</v>
          </cell>
        </row>
        <row r="172">
          <cell r="B172" t="str">
            <v>ランドクリーンＣ</v>
          </cell>
        </row>
        <row r="173">
          <cell r="B173" t="str">
            <v>ロジセメント</v>
          </cell>
        </row>
        <row r="177">
          <cell r="B177" t="str">
            <v>バラ</v>
          </cell>
        </row>
        <row r="178">
          <cell r="B178" t="str">
            <v>フレコン</v>
          </cell>
        </row>
        <row r="179">
          <cell r="B179" t="str">
            <v>紙袋</v>
          </cell>
        </row>
        <row r="184">
          <cell r="B184" t="str">
            <v>３号珪酸ソーダ</v>
          </cell>
        </row>
        <row r="185">
          <cell r="B185" t="str">
            <v>ＬＧ－３Ｓ</v>
          </cell>
        </row>
        <row r="186">
          <cell r="B186" t="str">
            <v>ＬＧ－５Ｓ</v>
          </cell>
        </row>
        <row r="187">
          <cell r="B187" t="str">
            <v>ＬＧ－２Ｐ</v>
          </cell>
        </row>
        <row r="188">
          <cell r="B188" t="str">
            <v>ＭＧﾛｯｸ３号Ⅱ型</v>
          </cell>
        </row>
        <row r="189">
          <cell r="B189" t="str">
            <v>ＭＧﾛｯｸｽｰﾊﾟｰG100</v>
          </cell>
        </row>
        <row r="190">
          <cell r="B190" t="str">
            <v>ＭＧﾛｯｸｽｰﾊﾟｰG100LL</v>
          </cell>
        </row>
        <row r="191">
          <cell r="B191" t="str">
            <v>ＭＧﾛｯｸｾﾗﾑ</v>
          </cell>
        </row>
        <row r="192">
          <cell r="B192" t="str">
            <v>ｱﾛﾝSR-80</v>
          </cell>
        </row>
        <row r="193">
          <cell r="B193" t="str">
            <v>ベントナイト</v>
          </cell>
        </row>
        <row r="194">
          <cell r="B194" t="str">
            <v>混和剤　Ａ　</v>
          </cell>
        </row>
        <row r="195">
          <cell r="B195" t="str">
            <v>混和剤　Ｂ　</v>
          </cell>
        </row>
        <row r="196">
          <cell r="B196" t="str">
            <v>混合材　２Ｂ</v>
          </cell>
        </row>
        <row r="197">
          <cell r="B197" t="str">
            <v>混合材　３Ｂ</v>
          </cell>
        </row>
        <row r="198">
          <cell r="B198" t="str">
            <v>ﾛｼﾞｴｲﾄﾞ－Ｐ</v>
          </cell>
        </row>
        <row r="199">
          <cell r="B199" t="str">
            <v>ＲＧ混合材</v>
          </cell>
        </row>
        <row r="200">
          <cell r="B200" t="str">
            <v>起泡剤</v>
          </cell>
        </row>
        <row r="201">
          <cell r="B201" t="str">
            <v>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sheetDataSet>
      <sheetData sheetId="0" refreshError="1">
        <row r="2">
          <cell r="B2" t="str">
            <v>平成  ９年  9月度　 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4"/>
  <sheetViews>
    <sheetView showGridLines="0" workbookViewId="0">
      <selection activeCell="K1" sqref="K1"/>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283"/>
      <c r="L1" s="283">
        <v>45139</v>
      </c>
    </row>
    <row r="2" spans="2:16" ht="29.25" customHeight="1">
      <c r="B2" s="293" t="s">
        <v>420</v>
      </c>
      <c r="C2" s="293"/>
      <c r="D2" s="293"/>
      <c r="E2" s="293"/>
      <c r="F2" s="293"/>
      <c r="G2" s="293"/>
      <c r="H2" s="293"/>
      <c r="I2" s="293"/>
      <c r="J2" s="293"/>
      <c r="K2" s="293"/>
      <c r="L2" s="83"/>
      <c r="M2" s="83"/>
      <c r="N2" s="83"/>
      <c r="O2" s="83"/>
      <c r="P2" s="83"/>
    </row>
    <row r="3" spans="2:16" ht="29.25" customHeight="1">
      <c r="B3" s="276"/>
      <c r="C3" s="276"/>
      <c r="D3" s="276"/>
      <c r="E3" s="276"/>
      <c r="F3" s="276"/>
      <c r="G3" s="276"/>
      <c r="H3" s="276"/>
      <c r="I3" s="276"/>
      <c r="J3" s="276"/>
      <c r="K3" s="276"/>
      <c r="L3" s="83"/>
      <c r="M3" s="83"/>
      <c r="N3" s="83"/>
      <c r="O3" s="83"/>
      <c r="P3" s="83"/>
    </row>
    <row r="4" spans="2:16">
      <c r="B4" s="83"/>
      <c r="C4" s="83"/>
      <c r="D4" s="83"/>
      <c r="E4" s="83"/>
      <c r="F4" s="83"/>
      <c r="G4" s="83"/>
      <c r="H4" s="83"/>
      <c r="I4" s="83"/>
      <c r="J4" s="83"/>
      <c r="K4" s="83"/>
      <c r="L4" s="83"/>
      <c r="M4" s="83"/>
      <c r="N4" s="83"/>
      <c r="O4" s="83"/>
      <c r="P4" s="83"/>
    </row>
    <row r="5" spans="2:16">
      <c r="B5" s="83" t="s">
        <v>82</v>
      </c>
      <c r="C5" s="83" t="s">
        <v>398</v>
      </c>
      <c r="D5" s="83"/>
      <c r="E5" s="83"/>
      <c r="F5" s="83"/>
      <c r="G5" s="83"/>
      <c r="H5" s="83"/>
      <c r="I5" s="83"/>
      <c r="J5" s="83"/>
      <c r="K5" s="83"/>
      <c r="L5" s="83"/>
      <c r="M5" s="83"/>
      <c r="N5" s="83"/>
      <c r="O5" s="83"/>
      <c r="P5" s="83"/>
    </row>
    <row r="6" spans="2:16">
      <c r="B6" s="172"/>
      <c r="C6" s="277" t="s">
        <v>83</v>
      </c>
      <c r="D6" s="83" t="s">
        <v>254</v>
      </c>
      <c r="E6" s="83"/>
      <c r="F6" s="83"/>
      <c r="G6" s="83"/>
      <c r="H6" s="83"/>
      <c r="I6" s="83"/>
      <c r="J6" s="294"/>
      <c r="K6" s="294"/>
      <c r="L6" s="294"/>
      <c r="M6" s="83"/>
      <c r="N6" s="83"/>
      <c r="O6" s="83"/>
      <c r="P6" s="83"/>
    </row>
    <row r="7" spans="2:16">
      <c r="B7" s="83"/>
      <c r="C7" s="83"/>
      <c r="D7" s="83" t="s">
        <v>276</v>
      </c>
      <c r="E7" s="83"/>
      <c r="F7" s="83"/>
      <c r="G7" s="83"/>
      <c r="H7" s="83"/>
      <c r="I7" s="83"/>
      <c r="J7" s="83"/>
      <c r="K7" s="83"/>
      <c r="L7" s="83"/>
      <c r="M7" s="83"/>
      <c r="N7" s="83"/>
      <c r="O7" s="83"/>
      <c r="P7" s="83"/>
    </row>
    <row r="8" spans="2:16">
      <c r="B8" s="83"/>
      <c r="C8" s="294" t="s">
        <v>399</v>
      </c>
      <c r="D8" s="294"/>
      <c r="E8" s="83"/>
      <c r="F8" s="83"/>
      <c r="G8" s="83"/>
      <c r="H8" s="83"/>
      <c r="I8" s="83"/>
      <c r="J8" s="83"/>
      <c r="K8" s="83"/>
      <c r="L8" s="83"/>
      <c r="M8" s="83"/>
      <c r="N8" s="83"/>
      <c r="O8" s="83"/>
      <c r="P8" s="83"/>
    </row>
    <row r="9" spans="2:16">
      <c r="B9" s="83"/>
      <c r="C9" s="278" t="s">
        <v>84</v>
      </c>
      <c r="D9" s="279" t="s">
        <v>400</v>
      </c>
      <c r="E9" s="280"/>
      <c r="F9" s="280"/>
      <c r="G9" s="280"/>
      <c r="H9" s="280"/>
      <c r="I9" s="280"/>
      <c r="J9" s="280"/>
      <c r="K9" s="280"/>
      <c r="L9" s="280"/>
      <c r="M9" s="280"/>
      <c r="N9" s="83"/>
      <c r="O9" s="83"/>
      <c r="P9" s="83"/>
    </row>
    <row r="10" spans="2:16">
      <c r="B10" s="83"/>
      <c r="C10" s="184"/>
      <c r="D10" s="83" t="s">
        <v>275</v>
      </c>
      <c r="E10" s="83"/>
      <c r="F10" s="83"/>
      <c r="G10" s="83"/>
      <c r="H10" s="83"/>
      <c r="I10" s="83"/>
      <c r="J10" s="83"/>
      <c r="K10" s="83"/>
      <c r="L10" s="83"/>
      <c r="M10" s="83"/>
      <c r="N10" s="83"/>
      <c r="O10" s="83"/>
      <c r="P10" s="83"/>
    </row>
    <row r="11" spans="2:16">
      <c r="B11" s="83"/>
      <c r="C11" s="195" t="s">
        <v>85</v>
      </c>
      <c r="D11" s="173" t="s">
        <v>401</v>
      </c>
      <c r="E11" s="173"/>
      <c r="F11" s="173"/>
      <c r="G11" s="173"/>
      <c r="H11" s="173"/>
      <c r="I11" s="173"/>
      <c r="J11" s="173"/>
      <c r="K11" s="173"/>
      <c r="L11" s="83"/>
      <c r="M11" s="83"/>
      <c r="N11" s="83"/>
      <c r="O11" s="83"/>
      <c r="P11" s="83"/>
    </row>
    <row r="12" spans="2:16">
      <c r="B12" s="83"/>
      <c r="C12" s="172"/>
      <c r="D12" s="83"/>
      <c r="E12" s="83"/>
      <c r="F12" s="83"/>
      <c r="G12" s="83"/>
      <c r="H12" s="83"/>
      <c r="I12" s="83"/>
      <c r="J12" s="83"/>
      <c r="K12" s="83"/>
      <c r="L12" s="83"/>
      <c r="M12" s="83"/>
      <c r="N12" s="83"/>
      <c r="O12" s="83"/>
      <c r="P12" s="83"/>
    </row>
    <row r="13" spans="2:16">
      <c r="B13" s="83"/>
      <c r="C13" s="277" t="s">
        <v>86</v>
      </c>
      <c r="D13" s="83" t="s">
        <v>402</v>
      </c>
      <c r="E13" s="83"/>
      <c r="F13" s="83"/>
      <c r="G13" s="83"/>
      <c r="H13" s="83"/>
      <c r="I13" s="83"/>
      <c r="J13" s="83"/>
      <c r="K13" s="83"/>
      <c r="L13" s="83"/>
      <c r="M13" s="83"/>
      <c r="N13" s="83"/>
      <c r="O13" s="83"/>
      <c r="P13" s="83"/>
    </row>
    <row r="14" spans="2:16">
      <c r="B14" s="83"/>
      <c r="C14" s="172"/>
      <c r="D14" s="83" t="s">
        <v>419</v>
      </c>
      <c r="E14" s="83"/>
      <c r="F14" s="83"/>
      <c r="G14" s="83"/>
      <c r="H14" s="83"/>
      <c r="I14" s="83"/>
      <c r="J14" s="83"/>
      <c r="K14" s="83"/>
      <c r="L14" s="83"/>
      <c r="M14" s="83"/>
      <c r="N14" s="83"/>
      <c r="O14" s="83"/>
      <c r="P14" s="83"/>
    </row>
    <row r="15" spans="2:16">
      <c r="B15" s="83"/>
      <c r="C15" s="294" t="s">
        <v>399</v>
      </c>
      <c r="D15" s="294"/>
      <c r="E15" s="83"/>
      <c r="F15" s="83"/>
      <c r="G15" s="83"/>
      <c r="H15" s="83"/>
      <c r="I15" s="83"/>
      <c r="J15" s="83"/>
      <c r="K15" s="83"/>
      <c r="L15" s="83"/>
      <c r="M15" s="83"/>
      <c r="N15" s="83"/>
      <c r="O15" s="83"/>
      <c r="P15" s="83"/>
    </row>
    <row r="16" spans="2:16">
      <c r="B16" s="83"/>
      <c r="C16" s="172" t="s">
        <v>84</v>
      </c>
      <c r="D16" s="83" t="s">
        <v>403</v>
      </c>
      <c r="E16" s="83"/>
      <c r="F16" s="83"/>
      <c r="G16" s="83"/>
      <c r="H16" s="83"/>
      <c r="I16" s="83"/>
      <c r="J16" s="83"/>
      <c r="K16" s="83"/>
      <c r="L16" s="83"/>
      <c r="M16" s="83"/>
      <c r="N16" s="83"/>
      <c r="O16" s="83"/>
      <c r="P16" s="83"/>
    </row>
    <row r="17" spans="2:16">
      <c r="B17" s="83"/>
      <c r="C17" s="172" t="s">
        <v>84</v>
      </c>
      <c r="D17" s="83" t="s">
        <v>404</v>
      </c>
      <c r="E17" s="83"/>
      <c r="F17" s="83"/>
      <c r="G17" s="83"/>
      <c r="H17" s="83"/>
      <c r="I17" s="83"/>
      <c r="J17" s="83"/>
      <c r="K17" s="83"/>
      <c r="L17" s="83"/>
      <c r="M17" s="83"/>
      <c r="N17" s="83"/>
      <c r="O17" s="83"/>
      <c r="P17" s="83"/>
    </row>
    <row r="18" spans="2:16">
      <c r="B18" s="83"/>
      <c r="C18" s="195" t="s">
        <v>85</v>
      </c>
      <c r="D18" s="173" t="s">
        <v>405</v>
      </c>
      <c r="E18" s="173"/>
      <c r="F18" s="173"/>
      <c r="G18" s="173"/>
      <c r="H18" s="173"/>
      <c r="I18" s="173"/>
      <c r="J18" s="173"/>
      <c r="K18" s="83"/>
      <c r="L18" s="83"/>
      <c r="M18" s="83"/>
      <c r="N18" s="83"/>
      <c r="O18" s="83"/>
      <c r="P18" s="83"/>
    </row>
    <row r="19" spans="2:16">
      <c r="B19" s="83"/>
      <c r="C19" s="172"/>
      <c r="D19" s="83"/>
      <c r="E19" s="83"/>
      <c r="F19" s="83"/>
      <c r="G19" s="83"/>
      <c r="H19" s="83"/>
      <c r="I19" s="83"/>
      <c r="J19" s="83"/>
      <c r="K19" s="83"/>
      <c r="L19" s="83"/>
      <c r="M19" s="83"/>
      <c r="N19" s="83"/>
      <c r="O19" s="83"/>
      <c r="P19" s="83"/>
    </row>
    <row r="20" spans="2:16">
      <c r="B20" s="83" t="s">
        <v>87</v>
      </c>
      <c r="C20" s="83" t="s">
        <v>406</v>
      </c>
      <c r="D20" s="83"/>
      <c r="E20" s="83"/>
      <c r="F20" s="83"/>
      <c r="G20" s="83"/>
      <c r="H20" s="83"/>
      <c r="I20" s="83"/>
      <c r="J20" s="83"/>
      <c r="K20" s="83"/>
      <c r="L20" s="83"/>
      <c r="M20" s="83"/>
      <c r="N20" s="83"/>
      <c r="O20" s="83"/>
      <c r="P20" s="83"/>
    </row>
    <row r="21" spans="2:16">
      <c r="B21" s="172"/>
      <c r="C21" s="277" t="s">
        <v>83</v>
      </c>
      <c r="D21" s="83" t="s">
        <v>42</v>
      </c>
      <c r="E21" s="83"/>
      <c r="F21" s="83"/>
      <c r="G21" s="83"/>
      <c r="H21" s="83"/>
      <c r="I21" s="83"/>
      <c r="J21" s="83"/>
      <c r="K21" s="83"/>
      <c r="L21" s="83"/>
      <c r="M21" s="83"/>
      <c r="N21" s="83"/>
      <c r="O21" s="83"/>
      <c r="P21" s="83"/>
    </row>
    <row r="22" spans="2:16">
      <c r="B22" s="83"/>
      <c r="C22" s="172"/>
      <c r="D22" s="83" t="s">
        <v>415</v>
      </c>
      <c r="E22" s="83"/>
      <c r="F22" s="83"/>
      <c r="G22" s="83"/>
      <c r="H22" s="83"/>
      <c r="I22" s="83"/>
      <c r="J22" s="83"/>
      <c r="K22" s="83"/>
      <c r="L22" s="83"/>
      <c r="M22" s="83"/>
      <c r="N22" s="83"/>
      <c r="O22" s="83"/>
      <c r="P22" s="83"/>
    </row>
    <row r="23" spans="2:16">
      <c r="B23" s="83"/>
      <c r="C23" s="294" t="s">
        <v>399</v>
      </c>
      <c r="D23" s="294"/>
      <c r="E23" s="83"/>
      <c r="F23" s="83"/>
      <c r="G23" s="83"/>
      <c r="H23" s="83"/>
      <c r="I23" s="83"/>
      <c r="J23" s="83"/>
      <c r="K23" s="83"/>
      <c r="L23" s="83"/>
      <c r="M23" s="83"/>
      <c r="N23" s="83"/>
      <c r="O23" s="83"/>
      <c r="P23" s="83"/>
    </row>
    <row r="24" spans="2:16">
      <c r="B24" s="83"/>
      <c r="C24" s="172" t="s">
        <v>84</v>
      </c>
      <c r="D24" s="83" t="s">
        <v>278</v>
      </c>
      <c r="E24" s="83"/>
      <c r="F24" s="83"/>
      <c r="G24" s="83"/>
      <c r="H24" s="83"/>
      <c r="I24" s="83"/>
      <c r="J24" s="83"/>
      <c r="K24" s="83"/>
      <c r="L24" s="83"/>
      <c r="M24" s="83"/>
      <c r="N24" s="83"/>
      <c r="O24" s="83"/>
      <c r="P24" s="83"/>
    </row>
    <row r="25" spans="2:16">
      <c r="B25" s="83"/>
      <c r="C25" s="195" t="s">
        <v>85</v>
      </c>
      <c r="D25" s="173" t="s">
        <v>283</v>
      </c>
      <c r="E25" s="173"/>
      <c r="F25" s="173"/>
      <c r="G25" s="173"/>
      <c r="H25" s="173"/>
      <c r="I25" s="173"/>
      <c r="J25" s="83"/>
      <c r="K25" s="83"/>
      <c r="L25" s="83"/>
      <c r="M25" s="83"/>
      <c r="N25" s="83"/>
      <c r="O25" s="83"/>
      <c r="P25" s="83"/>
    </row>
    <row r="26" spans="2:16">
      <c r="B26" s="83"/>
      <c r="C26" s="172"/>
      <c r="D26" s="83"/>
      <c r="E26" s="83"/>
      <c r="F26" s="83"/>
      <c r="G26" s="83"/>
      <c r="H26" s="83"/>
      <c r="I26" s="83"/>
      <c r="J26" s="83"/>
      <c r="K26" s="83"/>
      <c r="L26" s="83"/>
      <c r="M26" s="83"/>
      <c r="N26" s="83"/>
      <c r="O26" s="83"/>
      <c r="P26" s="83"/>
    </row>
    <row r="27" spans="2:16">
      <c r="B27" s="83"/>
      <c r="C27" s="277" t="s">
        <v>86</v>
      </c>
      <c r="D27" s="83" t="s">
        <v>407</v>
      </c>
      <c r="E27" s="83"/>
      <c r="F27" s="83"/>
      <c r="G27" s="83"/>
      <c r="H27" s="83"/>
      <c r="I27" s="83"/>
      <c r="J27" s="83"/>
      <c r="K27" s="83"/>
      <c r="L27" s="83"/>
      <c r="M27" s="83"/>
      <c r="N27" s="83"/>
      <c r="O27" s="83"/>
      <c r="P27" s="83"/>
    </row>
    <row r="28" spans="2:16">
      <c r="B28" s="83"/>
      <c r="C28" s="172" t="s">
        <v>84</v>
      </c>
      <c r="D28" s="83" t="s">
        <v>414</v>
      </c>
      <c r="E28" s="83"/>
      <c r="F28" s="83"/>
      <c r="G28" s="83"/>
      <c r="H28" s="83"/>
      <c r="I28" s="83"/>
      <c r="J28" s="83"/>
      <c r="K28" s="83"/>
      <c r="L28" s="83"/>
      <c r="M28" s="83"/>
      <c r="N28" s="83"/>
      <c r="O28" s="83"/>
      <c r="P28" s="83"/>
    </row>
    <row r="29" spans="2:16">
      <c r="B29" s="83"/>
      <c r="C29" s="294" t="s">
        <v>399</v>
      </c>
      <c r="D29" s="294"/>
      <c r="E29" s="83"/>
      <c r="F29" s="83"/>
      <c r="G29" s="83"/>
      <c r="H29" s="83"/>
      <c r="I29" s="83"/>
      <c r="J29" s="83"/>
      <c r="K29" s="83"/>
      <c r="L29" s="83"/>
      <c r="M29" s="83"/>
      <c r="N29" s="83"/>
      <c r="O29" s="83"/>
      <c r="P29" s="83"/>
    </row>
    <row r="30" spans="2:16">
      <c r="B30" s="83"/>
      <c r="C30" s="278" t="s">
        <v>84</v>
      </c>
      <c r="D30" s="279" t="s">
        <v>417</v>
      </c>
      <c r="E30" s="279"/>
      <c r="F30" s="279"/>
      <c r="G30" s="279"/>
      <c r="H30" s="279"/>
      <c r="I30" s="279"/>
      <c r="J30" s="83"/>
      <c r="K30" s="83"/>
      <c r="L30" s="83"/>
      <c r="M30" s="83"/>
      <c r="N30" s="83"/>
      <c r="O30" s="83"/>
      <c r="P30" s="83"/>
    </row>
    <row r="31" spans="2:16">
      <c r="B31" s="83"/>
      <c r="C31" s="172" t="s">
        <v>84</v>
      </c>
      <c r="D31" s="83" t="s">
        <v>416</v>
      </c>
      <c r="E31" s="83"/>
      <c r="F31" s="83"/>
      <c r="G31" s="83"/>
      <c r="H31" s="83"/>
      <c r="I31" s="83"/>
      <c r="J31" s="83"/>
      <c r="K31" s="83"/>
      <c r="L31" s="83"/>
      <c r="M31" s="83"/>
      <c r="N31" s="83"/>
      <c r="O31" s="83"/>
      <c r="P31" s="83"/>
    </row>
    <row r="32" spans="2:16">
      <c r="B32" s="83"/>
      <c r="C32" s="83"/>
      <c r="D32" s="173"/>
      <c r="E32" s="83"/>
      <c r="F32" s="83"/>
      <c r="G32" s="83"/>
      <c r="H32" s="83"/>
      <c r="I32" s="83"/>
      <c r="J32" s="83"/>
      <c r="K32" s="83"/>
      <c r="L32" s="83"/>
      <c r="M32" s="83"/>
      <c r="N32" s="83"/>
      <c r="O32" s="83"/>
      <c r="P32" s="83"/>
    </row>
    <row r="33" spans="2:16">
      <c r="B33" s="83"/>
      <c r="C33" s="83"/>
      <c r="D33" s="173"/>
      <c r="E33" s="83"/>
      <c r="F33" s="83"/>
      <c r="G33" s="83"/>
      <c r="H33" s="83"/>
      <c r="I33" s="83"/>
      <c r="J33" s="83"/>
      <c r="K33" s="83"/>
      <c r="L33" s="83"/>
      <c r="M33" s="83"/>
      <c r="N33" s="83"/>
      <c r="O33" s="83"/>
      <c r="P33" s="83"/>
    </row>
    <row r="34" spans="2:16">
      <c r="B34" s="83" t="s">
        <v>90</v>
      </c>
      <c r="C34" s="83" t="s">
        <v>261</v>
      </c>
      <c r="D34" s="83"/>
      <c r="E34" s="83"/>
      <c r="F34" s="83"/>
      <c r="G34" s="83"/>
      <c r="H34" s="83"/>
      <c r="I34" s="83"/>
      <c r="J34" s="83"/>
      <c r="K34" s="83"/>
      <c r="L34" s="83"/>
      <c r="M34" s="83"/>
      <c r="N34" s="83"/>
      <c r="O34" s="83"/>
      <c r="P34" s="83"/>
    </row>
    <row r="35" spans="2:16">
      <c r="B35" s="83"/>
      <c r="C35" s="277" t="s">
        <v>83</v>
      </c>
      <c r="D35" s="83" t="s">
        <v>408</v>
      </c>
      <c r="E35" s="83"/>
      <c r="F35" s="83"/>
      <c r="G35" s="83"/>
      <c r="H35" s="83"/>
      <c r="I35" s="83"/>
      <c r="J35" s="83"/>
      <c r="K35" s="83"/>
      <c r="L35" s="83"/>
      <c r="M35" s="83"/>
      <c r="N35" s="83"/>
      <c r="O35" s="83"/>
      <c r="P35" s="83"/>
    </row>
    <row r="36" spans="2:16">
      <c r="B36" s="83"/>
      <c r="C36" s="83"/>
      <c r="D36" s="83" t="s">
        <v>259</v>
      </c>
      <c r="E36" s="83"/>
      <c r="F36" s="83"/>
      <c r="G36" s="83"/>
      <c r="H36" s="83"/>
      <c r="I36" s="83"/>
      <c r="J36" s="83"/>
      <c r="K36" s="83"/>
      <c r="L36" s="83"/>
      <c r="M36" s="83"/>
      <c r="N36" s="83"/>
      <c r="O36" s="83"/>
      <c r="P36" s="83"/>
    </row>
    <row r="37" spans="2:16">
      <c r="B37" s="83"/>
      <c r="C37" s="83"/>
      <c r="D37" s="83" t="s">
        <v>265</v>
      </c>
      <c r="E37" s="83"/>
      <c r="F37" s="83"/>
      <c r="G37" s="83"/>
      <c r="H37" s="83"/>
      <c r="I37" s="83"/>
      <c r="J37" s="83"/>
      <c r="K37" s="83"/>
      <c r="L37" s="83"/>
      <c r="M37" s="83"/>
      <c r="N37" s="83"/>
      <c r="O37" s="83"/>
      <c r="P37" s="83"/>
    </row>
    <row r="38" spans="2:16">
      <c r="B38" s="83"/>
      <c r="C38" s="83"/>
      <c r="D38" s="83"/>
      <c r="E38" s="83"/>
      <c r="F38" s="83"/>
      <c r="G38" s="83"/>
      <c r="H38" s="83"/>
      <c r="I38" s="83"/>
      <c r="J38" s="83"/>
      <c r="K38" s="83"/>
      <c r="L38" s="83"/>
      <c r="M38" s="83"/>
      <c r="N38" s="83"/>
      <c r="O38" s="83"/>
      <c r="P38" s="83"/>
    </row>
    <row r="39" spans="2:16">
      <c r="B39" s="83"/>
      <c r="C39" s="277" t="s">
        <v>86</v>
      </c>
      <c r="D39" s="83" t="s">
        <v>260</v>
      </c>
      <c r="E39" s="83"/>
      <c r="F39" s="83"/>
      <c r="G39" s="83"/>
      <c r="H39" s="83"/>
      <c r="I39" s="83"/>
      <c r="J39" s="83"/>
      <c r="K39" s="83"/>
      <c r="L39" s="83"/>
      <c r="M39" s="83"/>
      <c r="N39" s="83"/>
      <c r="O39" s="83"/>
      <c r="P39" s="83"/>
    </row>
    <row r="40" spans="2:16">
      <c r="B40" s="83"/>
      <c r="C40" s="83"/>
      <c r="D40" s="83" t="s">
        <v>274</v>
      </c>
      <c r="E40" s="83"/>
      <c r="F40" s="83"/>
      <c r="G40" s="83"/>
      <c r="H40" s="83"/>
      <c r="I40" s="83"/>
      <c r="J40" s="83"/>
      <c r="K40" s="83"/>
      <c r="L40" s="83"/>
      <c r="M40" s="83"/>
      <c r="N40" s="83"/>
      <c r="O40" s="83"/>
      <c r="P40" s="83"/>
    </row>
    <row r="41" spans="2:16">
      <c r="B41" s="83"/>
      <c r="C41" s="83"/>
      <c r="D41" s="83" t="s">
        <v>279</v>
      </c>
      <c r="E41" s="83"/>
      <c r="F41" s="83"/>
      <c r="G41" s="83"/>
      <c r="H41" s="83"/>
      <c r="I41" s="83"/>
      <c r="J41" s="83"/>
      <c r="K41" s="83"/>
      <c r="L41" s="83"/>
      <c r="M41" s="83"/>
      <c r="N41" s="83"/>
      <c r="O41" s="83"/>
      <c r="P41" s="83"/>
    </row>
    <row r="42" spans="2:16">
      <c r="B42" s="83"/>
      <c r="C42" s="173" t="s">
        <v>418</v>
      </c>
      <c r="D42" s="173"/>
      <c r="E42" s="83"/>
      <c r="F42" s="83"/>
      <c r="G42" s="83"/>
      <c r="H42" s="83"/>
      <c r="I42" s="83"/>
      <c r="J42" s="83"/>
      <c r="K42" s="83"/>
      <c r="L42" s="83"/>
      <c r="M42" s="83"/>
      <c r="N42" s="83"/>
      <c r="O42" s="83"/>
      <c r="P42" s="83"/>
    </row>
    <row r="43" spans="2:16">
      <c r="B43" s="83"/>
      <c r="C43" s="83"/>
      <c r="D43" s="173"/>
      <c r="E43" s="83"/>
      <c r="F43" s="83"/>
      <c r="G43" s="83"/>
      <c r="H43" s="83"/>
      <c r="I43" s="83"/>
      <c r="J43" s="83"/>
      <c r="K43" s="83"/>
      <c r="L43" s="83"/>
      <c r="M43" s="83"/>
      <c r="N43" s="83"/>
      <c r="O43" s="83"/>
      <c r="P43" s="83"/>
    </row>
    <row r="44" spans="2:16" ht="15" thickBot="1">
      <c r="B44" s="83"/>
      <c r="C44" s="83"/>
      <c r="D44" s="173"/>
      <c r="E44" s="83"/>
      <c r="F44" s="83"/>
      <c r="G44" s="83"/>
      <c r="H44" s="83"/>
      <c r="I44" s="83"/>
      <c r="J44" s="83"/>
      <c r="K44" s="83"/>
      <c r="L44" s="83"/>
      <c r="M44" s="83"/>
      <c r="N44" s="83"/>
      <c r="O44" s="83"/>
      <c r="P44" s="83"/>
    </row>
    <row r="45" spans="2:16" ht="30" customHeight="1" thickBot="1">
      <c r="B45" s="290" t="s">
        <v>409</v>
      </c>
      <c r="C45" s="291"/>
      <c r="D45" s="291"/>
      <c r="E45" s="291"/>
      <c r="F45" s="291"/>
      <c r="G45" s="291"/>
      <c r="H45" s="291"/>
      <c r="I45" s="291"/>
      <c r="J45" s="291"/>
      <c r="K45" s="292"/>
      <c r="L45" s="83"/>
      <c r="M45" s="83"/>
      <c r="N45" s="83"/>
      <c r="O45" s="83"/>
      <c r="P45" s="83"/>
    </row>
    <row r="46" spans="2:16" ht="15" thickBot="1">
      <c r="B46" s="196"/>
      <c r="C46" s="83"/>
      <c r="D46" s="83"/>
      <c r="E46" s="83"/>
      <c r="F46" s="83"/>
      <c r="G46" s="83"/>
      <c r="H46" s="83"/>
      <c r="I46" s="83"/>
      <c r="J46" s="83"/>
      <c r="K46" s="197"/>
      <c r="L46" s="83"/>
      <c r="M46" s="83"/>
      <c r="N46" s="83"/>
      <c r="O46" s="83"/>
      <c r="P46" s="83"/>
    </row>
    <row r="47" spans="2:16" ht="15" thickBot="1">
      <c r="B47" s="196" t="s">
        <v>88</v>
      </c>
      <c r="C47" s="83" t="s">
        <v>410</v>
      </c>
      <c r="D47" s="83"/>
      <c r="E47" s="83"/>
      <c r="F47" s="83"/>
      <c r="G47" s="83"/>
      <c r="H47" s="83"/>
      <c r="I47" s="174"/>
      <c r="J47" s="83" t="s">
        <v>411</v>
      </c>
      <c r="K47" s="197"/>
      <c r="L47" s="83"/>
      <c r="M47" s="83"/>
      <c r="N47" s="83"/>
      <c r="O47" s="83"/>
      <c r="P47" s="83"/>
    </row>
    <row r="48" spans="2:16">
      <c r="B48" s="196" t="s">
        <v>89</v>
      </c>
      <c r="C48" s="83" t="s">
        <v>412</v>
      </c>
      <c r="D48" s="83"/>
      <c r="E48" s="83"/>
      <c r="F48" s="83"/>
      <c r="G48" s="83"/>
      <c r="H48" s="83"/>
      <c r="I48" s="83"/>
      <c r="J48" s="83"/>
      <c r="K48" s="197"/>
      <c r="L48" s="83"/>
      <c r="M48" s="83"/>
      <c r="N48" s="83"/>
      <c r="O48" s="83"/>
      <c r="P48" s="83"/>
    </row>
    <row r="49" spans="2:16">
      <c r="B49" s="196"/>
      <c r="C49" s="83" t="s">
        <v>413</v>
      </c>
      <c r="D49" s="83"/>
      <c r="E49" s="83"/>
      <c r="F49" s="83"/>
      <c r="G49" s="83"/>
      <c r="H49" s="83"/>
      <c r="I49" s="83"/>
      <c r="J49" s="83"/>
      <c r="K49" s="197"/>
      <c r="L49" s="83"/>
      <c r="M49" s="83"/>
      <c r="N49" s="83"/>
      <c r="O49" s="83"/>
      <c r="P49" s="83"/>
    </row>
    <row r="50" spans="2:16">
      <c r="B50" s="196" t="s">
        <v>280</v>
      </c>
      <c r="C50" s="83" t="s">
        <v>281</v>
      </c>
      <c r="D50" s="83"/>
      <c r="E50" s="83"/>
      <c r="F50" s="83"/>
      <c r="G50" s="83"/>
      <c r="H50" s="83"/>
      <c r="I50" s="83"/>
      <c r="J50" s="83"/>
      <c r="K50" s="197"/>
      <c r="L50" s="83"/>
      <c r="M50" s="83"/>
      <c r="N50" s="83"/>
      <c r="O50" s="83"/>
      <c r="P50" s="83"/>
    </row>
    <row r="51" spans="2:16">
      <c r="B51" s="196"/>
      <c r="C51" s="83" t="s">
        <v>282</v>
      </c>
      <c r="D51" s="83"/>
      <c r="E51" s="83"/>
      <c r="F51" s="83"/>
      <c r="G51" s="83"/>
      <c r="H51" s="83"/>
      <c r="I51" s="83"/>
      <c r="J51" s="83"/>
      <c r="K51" s="197"/>
      <c r="L51" s="83"/>
      <c r="M51" s="83"/>
      <c r="N51" s="83"/>
      <c r="O51" s="83"/>
      <c r="P51" s="83"/>
    </row>
    <row r="52" spans="2:16" ht="15" thickBot="1">
      <c r="B52" s="198"/>
      <c r="C52" s="199"/>
      <c r="D52" s="199"/>
      <c r="E52" s="199"/>
      <c r="F52" s="199"/>
      <c r="G52" s="199"/>
      <c r="H52" s="199"/>
      <c r="I52" s="199"/>
      <c r="J52" s="199"/>
      <c r="K52" s="200"/>
      <c r="L52" s="83"/>
      <c r="M52" s="83"/>
      <c r="N52" s="83"/>
      <c r="O52" s="83"/>
      <c r="P52" s="83"/>
    </row>
    <row r="53" spans="2:16">
      <c r="B53" s="83"/>
      <c r="C53" s="83"/>
      <c r="D53" s="83"/>
      <c r="E53" s="83"/>
      <c r="F53" s="83"/>
      <c r="G53" s="83"/>
      <c r="H53" s="83"/>
      <c r="I53" s="83"/>
      <c r="J53" s="83"/>
      <c r="K53" s="83"/>
      <c r="L53" s="83"/>
      <c r="M53" s="83"/>
      <c r="N53" s="83"/>
      <c r="O53" s="83"/>
      <c r="P53" s="83"/>
    </row>
    <row r="54" spans="2:16">
      <c r="B54" s="83"/>
      <c r="C54" s="83"/>
      <c r="D54" s="83"/>
      <c r="E54" s="83"/>
      <c r="F54" s="83"/>
      <c r="G54" s="83"/>
      <c r="H54" s="83"/>
      <c r="I54" s="83"/>
      <c r="J54" s="83"/>
      <c r="K54" s="83"/>
      <c r="L54" s="83"/>
      <c r="M54" s="83"/>
      <c r="N54" s="83"/>
      <c r="O54" s="83"/>
      <c r="P54" s="83"/>
    </row>
    <row r="55" spans="2:16">
      <c r="B55" s="83"/>
      <c r="C55" s="83"/>
      <c r="D55" s="83"/>
      <c r="E55" s="83"/>
      <c r="F55" s="83"/>
      <c r="G55" s="83"/>
      <c r="H55" s="83"/>
      <c r="I55" s="83"/>
      <c r="J55" s="83"/>
      <c r="K55" s="83"/>
      <c r="L55" s="83"/>
      <c r="M55" s="83"/>
      <c r="N55" s="83"/>
      <c r="O55" s="83"/>
      <c r="P55" s="83"/>
    </row>
    <row r="56" spans="2:16">
      <c r="B56" s="83"/>
      <c r="C56" s="83"/>
      <c r="D56" s="83"/>
      <c r="E56" s="83"/>
      <c r="F56" s="83"/>
      <c r="G56" s="83"/>
      <c r="H56" s="83"/>
      <c r="I56" s="83"/>
      <c r="J56" s="83"/>
      <c r="K56" s="83"/>
      <c r="L56" s="83"/>
      <c r="M56" s="83"/>
      <c r="N56" s="83"/>
      <c r="O56" s="83"/>
      <c r="P56" s="83"/>
    </row>
    <row r="57" spans="2:16">
      <c r="B57" s="83"/>
      <c r="C57" s="83"/>
      <c r="D57" s="83"/>
      <c r="E57" s="83"/>
      <c r="F57" s="83"/>
      <c r="G57" s="83"/>
      <c r="H57" s="83"/>
      <c r="I57" s="83"/>
      <c r="J57" s="83"/>
      <c r="K57" s="83"/>
      <c r="L57" s="83"/>
      <c r="M57" s="83"/>
      <c r="N57" s="83"/>
      <c r="O57" s="83"/>
      <c r="P57" s="83"/>
    </row>
    <row r="58" spans="2:16">
      <c r="B58" s="83"/>
      <c r="C58" s="83"/>
      <c r="D58" s="83"/>
      <c r="E58" s="83"/>
      <c r="F58" s="83"/>
      <c r="G58" s="83"/>
      <c r="H58" s="83"/>
      <c r="I58" s="83"/>
      <c r="J58" s="83"/>
      <c r="K58" s="83"/>
      <c r="L58" s="83"/>
      <c r="M58" s="83"/>
      <c r="N58" s="83"/>
      <c r="O58" s="83"/>
      <c r="P58" s="83"/>
    </row>
    <row r="59" spans="2:16">
      <c r="B59" s="83"/>
      <c r="C59" s="83"/>
      <c r="D59" s="83"/>
      <c r="E59" s="83"/>
      <c r="F59" s="83"/>
      <c r="G59" s="83"/>
      <c r="H59" s="83"/>
      <c r="I59" s="83"/>
      <c r="J59" s="83"/>
      <c r="K59" s="83"/>
      <c r="L59" s="83"/>
      <c r="M59" s="83"/>
      <c r="N59" s="83"/>
      <c r="O59" s="83"/>
      <c r="P59" s="83"/>
    </row>
    <row r="60" spans="2:16">
      <c r="B60" s="83"/>
      <c r="C60" s="83"/>
      <c r="D60" s="83"/>
      <c r="E60" s="83"/>
      <c r="F60" s="83"/>
      <c r="G60" s="83"/>
      <c r="H60" s="83"/>
      <c r="I60" s="83"/>
      <c r="J60" s="83"/>
      <c r="K60" s="83"/>
      <c r="L60" s="83"/>
      <c r="M60" s="83"/>
      <c r="N60" s="83"/>
      <c r="O60" s="83"/>
      <c r="P60" s="83"/>
    </row>
    <row r="61" spans="2:16">
      <c r="B61" s="83"/>
      <c r="C61" s="83"/>
      <c r="D61" s="83"/>
      <c r="E61" s="83"/>
      <c r="F61" s="83"/>
      <c r="G61" s="83"/>
      <c r="H61" s="83"/>
      <c r="I61" s="83"/>
      <c r="J61" s="83"/>
      <c r="K61" s="83"/>
      <c r="L61" s="83"/>
      <c r="M61" s="83"/>
      <c r="N61" s="83"/>
      <c r="O61" s="83"/>
      <c r="P61" s="83"/>
    </row>
    <row r="62" spans="2:16">
      <c r="B62" s="83"/>
      <c r="C62" s="83"/>
      <c r="D62" s="83"/>
      <c r="E62" s="83"/>
      <c r="F62" s="83"/>
      <c r="G62" s="83"/>
      <c r="H62" s="83"/>
      <c r="I62" s="83"/>
      <c r="J62" s="83"/>
      <c r="K62" s="83"/>
      <c r="L62" s="83"/>
      <c r="M62" s="83"/>
      <c r="N62" s="83"/>
      <c r="O62" s="83"/>
      <c r="P62" s="83"/>
    </row>
    <row r="63" spans="2:16">
      <c r="B63" s="83"/>
      <c r="C63" s="83"/>
      <c r="D63" s="83"/>
      <c r="E63" s="83"/>
      <c r="F63" s="83"/>
      <c r="G63" s="83"/>
      <c r="H63" s="83"/>
      <c r="I63" s="83"/>
      <c r="J63" s="83"/>
      <c r="K63" s="83"/>
      <c r="L63" s="83"/>
      <c r="M63" s="83"/>
      <c r="N63" s="83"/>
      <c r="O63" s="83"/>
      <c r="P63" s="83"/>
    </row>
    <row r="64" spans="2:16">
      <c r="B64" s="83"/>
      <c r="C64" s="83"/>
      <c r="D64" s="83"/>
      <c r="E64" s="83"/>
      <c r="F64" s="83"/>
      <c r="G64" s="83"/>
      <c r="H64" s="83"/>
      <c r="I64" s="83"/>
      <c r="J64" s="83"/>
      <c r="K64" s="83"/>
      <c r="L64" s="83"/>
      <c r="M64" s="83"/>
      <c r="N64" s="83"/>
      <c r="O64" s="83"/>
      <c r="P64" s="83"/>
    </row>
    <row r="65" spans="2:16">
      <c r="B65" s="83"/>
      <c r="C65" s="83"/>
      <c r="D65" s="83"/>
      <c r="E65" s="83"/>
      <c r="F65" s="83"/>
      <c r="G65" s="83"/>
      <c r="H65" s="83"/>
      <c r="I65" s="83"/>
      <c r="J65" s="83"/>
      <c r="K65" s="83"/>
      <c r="L65" s="83"/>
      <c r="M65" s="83"/>
      <c r="N65" s="83"/>
      <c r="O65" s="83"/>
      <c r="P65" s="83"/>
    </row>
    <row r="66" spans="2:16">
      <c r="B66" s="83"/>
      <c r="C66" s="83"/>
      <c r="D66" s="83"/>
      <c r="E66" s="83"/>
      <c r="F66" s="83"/>
      <c r="G66" s="83"/>
      <c r="H66" s="83"/>
      <c r="I66" s="83"/>
      <c r="J66" s="83"/>
      <c r="K66" s="83"/>
      <c r="L66" s="83"/>
      <c r="M66" s="83"/>
      <c r="N66" s="83"/>
      <c r="O66" s="83"/>
      <c r="P66" s="83"/>
    </row>
    <row r="67" spans="2:16">
      <c r="B67" s="83"/>
      <c r="C67" s="83"/>
      <c r="D67" s="83"/>
      <c r="E67" s="83"/>
      <c r="F67" s="83"/>
      <c r="G67" s="83"/>
      <c r="H67" s="83"/>
      <c r="I67" s="83"/>
      <c r="J67" s="83"/>
      <c r="K67" s="83"/>
      <c r="L67" s="83"/>
      <c r="M67" s="83"/>
      <c r="N67" s="83"/>
      <c r="O67" s="83"/>
      <c r="P67" s="83"/>
    </row>
    <row r="68" spans="2:16">
      <c r="B68" s="83"/>
      <c r="C68" s="83"/>
      <c r="D68" s="83"/>
      <c r="E68" s="83"/>
      <c r="F68" s="83"/>
      <c r="G68" s="83"/>
      <c r="H68" s="83"/>
      <c r="I68" s="83"/>
      <c r="J68" s="83"/>
      <c r="K68" s="83"/>
      <c r="L68" s="83"/>
      <c r="M68" s="83"/>
      <c r="N68" s="83"/>
      <c r="O68" s="83"/>
      <c r="P68" s="83"/>
    </row>
    <row r="69" spans="2:16">
      <c r="B69" s="83"/>
      <c r="C69" s="83"/>
      <c r="D69" s="83"/>
      <c r="E69" s="83"/>
      <c r="F69" s="83"/>
      <c r="G69" s="83"/>
      <c r="H69" s="83"/>
      <c r="I69" s="83"/>
      <c r="J69" s="83"/>
      <c r="K69" s="83"/>
      <c r="L69" s="83"/>
      <c r="M69" s="83"/>
      <c r="N69" s="83"/>
      <c r="O69" s="83"/>
      <c r="P69" s="83"/>
    </row>
    <row r="70" spans="2:16">
      <c r="B70" s="83"/>
      <c r="C70" s="83"/>
      <c r="D70" s="83"/>
      <c r="E70" s="83"/>
      <c r="F70" s="83"/>
      <c r="G70" s="83"/>
      <c r="H70" s="83"/>
      <c r="I70" s="83"/>
      <c r="J70" s="83"/>
      <c r="K70" s="83"/>
      <c r="L70" s="83"/>
      <c r="M70" s="83"/>
      <c r="N70" s="83"/>
      <c r="O70" s="83"/>
      <c r="P70" s="83"/>
    </row>
    <row r="71" spans="2:16">
      <c r="B71" s="83"/>
      <c r="C71" s="83"/>
      <c r="D71" s="83"/>
      <c r="E71" s="83"/>
      <c r="F71" s="83"/>
      <c r="G71" s="83"/>
      <c r="H71" s="83"/>
      <c r="I71" s="83"/>
      <c r="J71" s="83"/>
      <c r="K71" s="83"/>
      <c r="L71" s="83"/>
      <c r="M71" s="83"/>
      <c r="N71" s="83"/>
      <c r="O71" s="83"/>
      <c r="P71" s="83"/>
    </row>
    <row r="72" spans="2:16">
      <c r="B72" s="83"/>
      <c r="C72" s="83"/>
      <c r="D72" s="83"/>
      <c r="E72" s="83"/>
      <c r="F72" s="83"/>
      <c r="G72" s="83"/>
      <c r="H72" s="83"/>
      <c r="I72" s="83"/>
      <c r="J72" s="83"/>
      <c r="K72" s="83"/>
      <c r="L72" s="83"/>
      <c r="M72" s="83"/>
      <c r="N72" s="83"/>
      <c r="O72" s="83"/>
      <c r="P72" s="83"/>
    </row>
    <row r="73" spans="2:16">
      <c r="B73" s="83"/>
      <c r="C73" s="83"/>
      <c r="D73" s="83"/>
      <c r="E73" s="83"/>
      <c r="F73" s="83"/>
      <c r="G73" s="83"/>
      <c r="H73" s="83"/>
      <c r="I73" s="83"/>
      <c r="J73" s="83"/>
      <c r="K73" s="83"/>
      <c r="L73" s="83"/>
      <c r="M73" s="83"/>
      <c r="N73" s="83"/>
      <c r="O73" s="83"/>
      <c r="P73" s="83"/>
    </row>
    <row r="74" spans="2:16">
      <c r="B74" s="83"/>
      <c r="C74" s="83"/>
      <c r="D74" s="83"/>
      <c r="E74" s="83"/>
      <c r="F74" s="83"/>
      <c r="G74" s="83"/>
      <c r="H74" s="83"/>
      <c r="I74" s="83"/>
      <c r="J74" s="83"/>
      <c r="K74" s="83"/>
      <c r="L74" s="83"/>
      <c r="M74" s="83"/>
      <c r="N74" s="83"/>
      <c r="O74" s="83"/>
      <c r="P74" s="83"/>
    </row>
    <row r="75" spans="2:16">
      <c r="B75" s="83"/>
      <c r="C75" s="83"/>
      <c r="D75" s="83"/>
      <c r="E75" s="83"/>
      <c r="F75" s="83"/>
      <c r="G75" s="83"/>
      <c r="H75" s="83"/>
      <c r="I75" s="83"/>
      <c r="J75" s="83"/>
      <c r="K75" s="83"/>
      <c r="L75" s="83"/>
      <c r="M75" s="83"/>
      <c r="N75" s="83"/>
      <c r="O75" s="83"/>
      <c r="P75" s="83"/>
    </row>
    <row r="76" spans="2:16">
      <c r="B76" s="83"/>
      <c r="C76" s="83"/>
      <c r="D76" s="83"/>
      <c r="E76" s="83"/>
      <c r="F76" s="83"/>
      <c r="G76" s="83"/>
      <c r="H76" s="83"/>
      <c r="I76" s="83"/>
      <c r="J76" s="83"/>
      <c r="K76" s="83"/>
      <c r="L76" s="83"/>
      <c r="M76" s="83"/>
      <c r="N76" s="83"/>
      <c r="O76" s="83"/>
      <c r="P76" s="83"/>
    </row>
    <row r="77" spans="2:16">
      <c r="B77" s="83"/>
      <c r="C77" s="83"/>
      <c r="D77" s="83"/>
      <c r="E77" s="83"/>
      <c r="F77" s="83"/>
      <c r="G77" s="83"/>
      <c r="H77" s="83"/>
      <c r="I77" s="83"/>
      <c r="J77" s="83"/>
      <c r="K77" s="83"/>
      <c r="L77" s="83"/>
      <c r="M77" s="83"/>
      <c r="N77" s="83"/>
      <c r="O77" s="83"/>
      <c r="P77" s="83"/>
    </row>
    <row r="78" spans="2:16">
      <c r="B78" s="83"/>
      <c r="C78" s="83"/>
      <c r="D78" s="83"/>
      <c r="E78" s="83"/>
      <c r="F78" s="83"/>
      <c r="G78" s="83"/>
      <c r="H78" s="83"/>
      <c r="I78" s="83"/>
      <c r="J78" s="83"/>
      <c r="K78" s="83"/>
      <c r="L78" s="83"/>
      <c r="M78" s="83"/>
      <c r="N78" s="83"/>
      <c r="O78" s="83"/>
      <c r="P78" s="83"/>
    </row>
    <row r="79" spans="2:16">
      <c r="B79" s="83"/>
      <c r="C79" s="83"/>
      <c r="D79" s="83"/>
      <c r="E79" s="83"/>
      <c r="F79" s="83"/>
      <c r="G79" s="83"/>
      <c r="H79" s="83"/>
      <c r="I79" s="83"/>
      <c r="J79" s="83"/>
      <c r="K79" s="83"/>
      <c r="L79" s="83"/>
      <c r="M79" s="83"/>
      <c r="N79" s="83"/>
      <c r="O79" s="83"/>
      <c r="P79" s="83"/>
    </row>
    <row r="80" spans="2:16">
      <c r="B80" s="83"/>
      <c r="C80" s="83"/>
      <c r="D80" s="83"/>
      <c r="E80" s="83"/>
      <c r="F80" s="83"/>
      <c r="G80" s="83"/>
      <c r="H80" s="83"/>
      <c r="I80" s="83"/>
      <c r="J80" s="83"/>
      <c r="K80" s="83"/>
      <c r="L80" s="83"/>
      <c r="M80" s="83"/>
      <c r="N80" s="83"/>
      <c r="O80" s="83"/>
      <c r="P80" s="83"/>
    </row>
    <row r="81" spans="2:16">
      <c r="B81" s="83"/>
      <c r="C81" s="83"/>
      <c r="D81" s="83"/>
      <c r="E81" s="83"/>
      <c r="F81" s="83"/>
      <c r="G81" s="83"/>
      <c r="H81" s="83"/>
      <c r="I81" s="83"/>
      <c r="J81" s="83"/>
      <c r="K81" s="83"/>
      <c r="L81" s="83"/>
      <c r="M81" s="83"/>
      <c r="N81" s="83"/>
      <c r="O81" s="83"/>
      <c r="P81" s="83"/>
    </row>
    <row r="82" spans="2:16">
      <c r="B82" s="83"/>
      <c r="C82" s="83"/>
      <c r="D82" s="83"/>
      <c r="E82" s="83"/>
      <c r="F82" s="83"/>
      <c r="G82" s="83"/>
      <c r="H82" s="83"/>
      <c r="I82" s="83"/>
      <c r="J82" s="83"/>
      <c r="K82" s="83"/>
      <c r="L82" s="83"/>
      <c r="M82" s="83"/>
      <c r="N82" s="83"/>
      <c r="O82" s="83"/>
      <c r="P82" s="83"/>
    </row>
    <row r="83" spans="2:16">
      <c r="B83" s="83"/>
      <c r="C83" s="83"/>
      <c r="D83" s="83"/>
      <c r="E83" s="83"/>
      <c r="F83" s="83"/>
      <c r="G83" s="83"/>
      <c r="H83" s="83"/>
      <c r="I83" s="83"/>
      <c r="J83" s="83"/>
      <c r="K83" s="83"/>
      <c r="L83" s="83"/>
      <c r="M83" s="83"/>
      <c r="N83" s="83"/>
      <c r="O83" s="83"/>
      <c r="P83" s="83"/>
    </row>
    <row r="84" spans="2:16">
      <c r="B84" s="83"/>
      <c r="C84" s="83"/>
      <c r="D84" s="83"/>
      <c r="E84" s="83"/>
      <c r="F84" s="83"/>
      <c r="G84" s="83"/>
      <c r="H84" s="83"/>
      <c r="I84" s="83"/>
      <c r="J84" s="83"/>
      <c r="K84" s="83"/>
      <c r="L84" s="83"/>
      <c r="M84" s="83"/>
      <c r="N84" s="83"/>
      <c r="O84" s="83"/>
      <c r="P84" s="83"/>
    </row>
    <row r="85" spans="2:16">
      <c r="B85" s="83"/>
      <c r="C85" s="83"/>
      <c r="D85" s="83"/>
      <c r="E85" s="83"/>
      <c r="F85" s="83"/>
      <c r="G85" s="83"/>
      <c r="H85" s="83"/>
      <c r="I85" s="83"/>
      <c r="J85" s="83"/>
      <c r="K85" s="83"/>
      <c r="L85" s="83"/>
      <c r="M85" s="83"/>
      <c r="N85" s="83"/>
      <c r="O85" s="83"/>
      <c r="P85" s="83"/>
    </row>
    <row r="86" spans="2:16">
      <c r="B86" s="83"/>
      <c r="C86" s="83"/>
      <c r="D86" s="83"/>
      <c r="E86" s="83"/>
      <c r="F86" s="83"/>
      <c r="G86" s="83"/>
      <c r="H86" s="83"/>
      <c r="I86" s="83"/>
      <c r="J86" s="83"/>
      <c r="K86" s="83"/>
      <c r="L86" s="83"/>
      <c r="M86" s="83"/>
      <c r="N86" s="83"/>
      <c r="O86" s="83"/>
      <c r="P86" s="83"/>
    </row>
    <row r="87" spans="2:16">
      <c r="B87" s="83"/>
      <c r="C87" s="83"/>
      <c r="D87" s="83"/>
      <c r="E87" s="83"/>
      <c r="F87" s="83"/>
      <c r="G87" s="83"/>
      <c r="H87" s="83"/>
      <c r="I87" s="83"/>
      <c r="J87" s="83"/>
      <c r="K87" s="83"/>
      <c r="L87" s="83"/>
      <c r="M87" s="83"/>
      <c r="N87" s="83"/>
      <c r="O87" s="83"/>
      <c r="P87" s="83"/>
    </row>
    <row r="88" spans="2:16">
      <c r="B88" s="83"/>
      <c r="C88" s="83"/>
      <c r="D88" s="83"/>
      <c r="E88" s="83"/>
      <c r="F88" s="83"/>
      <c r="G88" s="83"/>
      <c r="H88" s="83"/>
      <c r="I88" s="83"/>
      <c r="J88" s="83"/>
      <c r="K88" s="83"/>
      <c r="L88" s="83"/>
      <c r="M88" s="83"/>
      <c r="N88" s="83"/>
      <c r="O88" s="83"/>
      <c r="P88" s="83"/>
    </row>
    <row r="89" spans="2:16">
      <c r="B89" s="83"/>
      <c r="C89" s="83"/>
      <c r="D89" s="83"/>
      <c r="E89" s="83"/>
      <c r="F89" s="83"/>
      <c r="G89" s="83"/>
      <c r="H89" s="83"/>
      <c r="I89" s="83"/>
      <c r="J89" s="83"/>
      <c r="K89" s="83"/>
      <c r="L89" s="83"/>
      <c r="M89" s="83"/>
      <c r="N89" s="83"/>
      <c r="O89" s="83"/>
      <c r="P89" s="83"/>
    </row>
    <row r="90" spans="2:16">
      <c r="B90" s="83"/>
      <c r="C90" s="83"/>
      <c r="D90" s="83"/>
      <c r="E90" s="83"/>
      <c r="F90" s="83"/>
      <c r="G90" s="83"/>
      <c r="H90" s="83"/>
      <c r="I90" s="83"/>
      <c r="J90" s="83"/>
      <c r="K90" s="83"/>
      <c r="L90" s="83"/>
      <c r="M90" s="83"/>
      <c r="N90" s="83"/>
      <c r="O90" s="83"/>
      <c r="P90" s="83"/>
    </row>
    <row r="91" spans="2:16">
      <c r="B91" s="83"/>
      <c r="C91" s="83"/>
      <c r="D91" s="83"/>
      <c r="E91" s="83"/>
      <c r="F91" s="83"/>
      <c r="G91" s="83"/>
      <c r="H91" s="83"/>
      <c r="I91" s="83"/>
      <c r="J91" s="83"/>
      <c r="K91" s="83"/>
      <c r="L91" s="83"/>
      <c r="M91" s="83"/>
      <c r="N91" s="83"/>
      <c r="O91" s="83"/>
      <c r="P91" s="83"/>
    </row>
    <row r="92" spans="2:16">
      <c r="B92" s="83"/>
      <c r="C92" s="83"/>
      <c r="D92" s="83"/>
      <c r="E92" s="83"/>
      <c r="F92" s="83"/>
      <c r="G92" s="83"/>
      <c r="H92" s="83"/>
      <c r="I92" s="83"/>
      <c r="J92" s="83"/>
      <c r="K92" s="83"/>
      <c r="L92" s="83"/>
      <c r="M92" s="83"/>
      <c r="N92" s="83"/>
      <c r="O92" s="83"/>
      <c r="P92" s="83"/>
    </row>
    <row r="93" spans="2:16">
      <c r="B93" s="83"/>
      <c r="C93" s="83"/>
      <c r="D93" s="83"/>
      <c r="E93" s="83"/>
      <c r="F93" s="83"/>
      <c r="G93" s="83"/>
      <c r="H93" s="83"/>
      <c r="I93" s="83"/>
      <c r="J93" s="83"/>
      <c r="K93" s="83"/>
      <c r="L93" s="83"/>
      <c r="M93" s="83"/>
      <c r="N93" s="83"/>
      <c r="O93" s="83"/>
      <c r="P93" s="83"/>
    </row>
    <row r="94" spans="2:16">
      <c r="B94" s="83"/>
      <c r="C94" s="83"/>
      <c r="D94" s="83"/>
      <c r="E94" s="83"/>
      <c r="F94" s="83"/>
      <c r="G94" s="83"/>
      <c r="H94" s="83"/>
      <c r="I94" s="83"/>
      <c r="J94" s="83"/>
      <c r="K94" s="83"/>
      <c r="L94" s="83"/>
      <c r="M94" s="83"/>
      <c r="N94" s="83"/>
      <c r="O94" s="83"/>
      <c r="P94" s="83"/>
    </row>
    <row r="95" spans="2:16">
      <c r="B95" s="83"/>
      <c r="C95" s="83"/>
      <c r="D95" s="83"/>
      <c r="E95" s="83"/>
      <c r="F95" s="83"/>
      <c r="G95" s="83"/>
      <c r="H95" s="83"/>
      <c r="I95" s="83"/>
      <c r="J95" s="83"/>
      <c r="K95" s="83"/>
      <c r="L95" s="83"/>
      <c r="M95" s="83"/>
      <c r="N95" s="83"/>
      <c r="O95" s="83"/>
      <c r="P95" s="83"/>
    </row>
    <row r="96" spans="2:16">
      <c r="B96" s="83"/>
      <c r="C96" s="83"/>
      <c r="D96" s="83"/>
      <c r="E96" s="83"/>
      <c r="F96" s="83"/>
      <c r="G96" s="83"/>
      <c r="H96" s="83"/>
      <c r="I96" s="83"/>
      <c r="J96" s="83"/>
      <c r="K96" s="83"/>
      <c r="L96" s="83"/>
      <c r="M96" s="83"/>
      <c r="N96" s="83"/>
      <c r="O96" s="83"/>
      <c r="P96" s="83"/>
    </row>
    <row r="97" spans="2:16">
      <c r="B97" s="83"/>
      <c r="C97" s="83"/>
      <c r="D97" s="83"/>
      <c r="E97" s="83"/>
      <c r="F97" s="83"/>
      <c r="G97" s="83"/>
      <c r="H97" s="83"/>
      <c r="I97" s="83"/>
      <c r="J97" s="83"/>
      <c r="K97" s="83"/>
      <c r="L97" s="83"/>
      <c r="M97" s="83"/>
      <c r="N97" s="83"/>
      <c r="O97" s="83"/>
      <c r="P97" s="83"/>
    </row>
    <row r="98" spans="2:16">
      <c r="B98" s="83"/>
      <c r="C98" s="83"/>
      <c r="D98" s="83"/>
      <c r="E98" s="83"/>
      <c r="F98" s="83"/>
      <c r="G98" s="83"/>
      <c r="H98" s="83"/>
      <c r="I98" s="83"/>
      <c r="J98" s="83"/>
      <c r="K98" s="83"/>
      <c r="L98" s="83"/>
      <c r="M98" s="83"/>
      <c r="N98" s="83"/>
      <c r="O98" s="83"/>
      <c r="P98" s="83"/>
    </row>
    <row r="99" spans="2:16">
      <c r="B99" s="83"/>
      <c r="C99" s="83"/>
      <c r="D99" s="83"/>
      <c r="E99" s="83"/>
      <c r="F99" s="83"/>
      <c r="G99" s="83"/>
      <c r="H99" s="83"/>
      <c r="I99" s="83"/>
      <c r="J99" s="83"/>
      <c r="K99" s="83"/>
      <c r="L99" s="83"/>
      <c r="M99" s="83"/>
      <c r="N99" s="83"/>
      <c r="O99" s="83"/>
      <c r="P99" s="83"/>
    </row>
    <row r="100" spans="2:16">
      <c r="B100" s="83"/>
      <c r="C100" s="83"/>
      <c r="D100" s="83"/>
      <c r="E100" s="83"/>
      <c r="F100" s="83"/>
      <c r="G100" s="83"/>
      <c r="H100" s="83"/>
      <c r="I100" s="83"/>
      <c r="J100" s="83"/>
      <c r="K100" s="83"/>
      <c r="L100" s="83"/>
      <c r="M100" s="83"/>
      <c r="N100" s="83"/>
      <c r="O100" s="83"/>
      <c r="P100" s="83"/>
    </row>
    <row r="101" spans="2:16">
      <c r="B101" s="83"/>
      <c r="C101" s="83"/>
      <c r="D101" s="83"/>
      <c r="E101" s="83"/>
      <c r="F101" s="83"/>
      <c r="G101" s="83"/>
      <c r="H101" s="83"/>
      <c r="I101" s="83"/>
      <c r="J101" s="83"/>
      <c r="K101" s="83"/>
      <c r="L101" s="83"/>
      <c r="M101" s="83"/>
      <c r="N101" s="83"/>
      <c r="O101" s="83"/>
      <c r="P101" s="83"/>
    </row>
    <row r="102" spans="2:16">
      <c r="B102" s="83"/>
      <c r="C102" s="83"/>
      <c r="D102" s="83"/>
      <c r="E102" s="83"/>
      <c r="F102" s="83"/>
      <c r="G102" s="83"/>
      <c r="H102" s="83"/>
      <c r="I102" s="83"/>
      <c r="J102" s="83"/>
      <c r="K102" s="83"/>
      <c r="L102" s="83"/>
      <c r="M102" s="83"/>
      <c r="N102" s="83"/>
      <c r="O102" s="83"/>
      <c r="P102" s="83"/>
    </row>
    <row r="103" spans="2:16">
      <c r="B103" s="83"/>
      <c r="C103" s="83"/>
      <c r="D103" s="83"/>
      <c r="E103" s="83"/>
      <c r="F103" s="83"/>
      <c r="G103" s="83"/>
      <c r="H103" s="83"/>
      <c r="I103" s="83"/>
      <c r="J103" s="83"/>
      <c r="K103" s="83"/>
      <c r="L103" s="83"/>
      <c r="M103" s="83"/>
      <c r="N103" s="83"/>
      <c r="O103" s="83"/>
      <c r="P103" s="83"/>
    </row>
    <row r="104" spans="2:16">
      <c r="B104" s="83"/>
      <c r="C104" s="83"/>
      <c r="D104" s="83"/>
      <c r="E104" s="83"/>
      <c r="F104" s="83"/>
      <c r="G104" s="83"/>
      <c r="H104" s="83"/>
      <c r="I104" s="83"/>
      <c r="J104" s="83"/>
      <c r="K104" s="83"/>
      <c r="L104" s="83"/>
      <c r="M104" s="83"/>
      <c r="N104" s="83"/>
      <c r="O104" s="83"/>
      <c r="P104" s="83"/>
    </row>
  </sheetData>
  <mergeCells count="7">
    <mergeCell ref="B45:K45"/>
    <mergeCell ref="B2:K2"/>
    <mergeCell ref="J6:L6"/>
    <mergeCell ref="C8:D8"/>
    <mergeCell ref="C15:D15"/>
    <mergeCell ref="C23:D23"/>
    <mergeCell ref="C29:D29"/>
  </mergeCells>
  <phoneticPr fontId="3"/>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53"/>
  <sheetViews>
    <sheetView showGridLines="0" topLeftCell="A31" workbookViewId="0">
      <selection activeCell="G58" sqref="G58"/>
    </sheetView>
  </sheetViews>
  <sheetFormatPr defaultColWidth="9" defaultRowHeight="13.5"/>
  <cols>
    <col min="1" max="1" width="3.375" style="88" customWidth="1"/>
    <col min="2" max="2" width="3.125" style="88" customWidth="1"/>
    <col min="3" max="3" width="15.125" style="89" customWidth="1"/>
    <col min="4" max="4" width="12.375" style="89" customWidth="1"/>
    <col min="5" max="5" width="9.25" style="89" customWidth="1"/>
    <col min="6" max="6" width="39.125" style="89" customWidth="1"/>
    <col min="7" max="7" width="41.625" style="89" customWidth="1"/>
    <col min="8" max="9" width="9" style="89"/>
    <col min="10" max="10" width="9" style="89" customWidth="1"/>
    <col min="11" max="12" width="9" style="89"/>
    <col min="13" max="13" width="11.5" style="89" customWidth="1"/>
    <col min="14" max="14" width="12.75" style="89" customWidth="1"/>
    <col min="15" max="15" width="13.125" style="89" customWidth="1"/>
    <col min="16" max="16384" width="9" style="89"/>
  </cols>
  <sheetData>
    <row r="1" spans="1:256" ht="18" thickBot="1">
      <c r="F1" s="90" t="s">
        <v>347</v>
      </c>
    </row>
    <row r="2" spans="1:256">
      <c r="A2" s="776" t="s">
        <v>101</v>
      </c>
      <c r="B2" s="777"/>
      <c r="C2" s="777"/>
      <c r="D2" s="131" t="s">
        <v>102</v>
      </c>
      <c r="E2" s="92" t="s">
        <v>103</v>
      </c>
      <c r="F2" s="91" t="s">
        <v>104</v>
      </c>
      <c r="G2" s="92" t="s">
        <v>105</v>
      </c>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c r="A3" s="93"/>
      <c r="B3" s="94"/>
      <c r="C3" s="113" t="s">
        <v>41</v>
      </c>
      <c r="D3" s="178" t="s">
        <v>106</v>
      </c>
      <c r="E3" s="122" t="s">
        <v>107</v>
      </c>
      <c r="F3" s="96" t="s">
        <v>108</v>
      </c>
      <c r="G3" s="96" t="s">
        <v>109</v>
      </c>
    </row>
    <row r="4" spans="1:256">
      <c r="A4" s="772"/>
      <c r="B4" s="773"/>
      <c r="C4" s="114"/>
      <c r="D4" s="145"/>
      <c r="E4" s="122"/>
      <c r="F4" s="99" t="s">
        <v>110</v>
      </c>
      <c r="G4" s="99"/>
    </row>
    <row r="5" spans="1:256">
      <c r="A5" s="772" t="s">
        <v>111</v>
      </c>
      <c r="B5" s="773"/>
      <c r="C5" s="114"/>
      <c r="D5" s="145"/>
      <c r="E5" s="122"/>
      <c r="F5" s="99" t="s">
        <v>112</v>
      </c>
      <c r="G5" s="99"/>
      <c r="J5" s="775"/>
      <c r="K5" s="775"/>
      <c r="L5" s="775"/>
    </row>
    <row r="6" spans="1:256">
      <c r="A6" s="772"/>
      <c r="B6" s="773"/>
      <c r="C6" s="114"/>
      <c r="D6" s="145"/>
      <c r="E6" s="122"/>
      <c r="F6" s="99" t="s">
        <v>113</v>
      </c>
      <c r="G6" s="99"/>
    </row>
    <row r="7" spans="1:256">
      <c r="A7" s="97"/>
      <c r="B7" s="98"/>
      <c r="C7" s="114"/>
      <c r="D7" s="145"/>
      <c r="E7" s="122"/>
      <c r="F7" s="99"/>
      <c r="G7" s="99"/>
    </row>
    <row r="8" spans="1:256">
      <c r="A8" s="772"/>
      <c r="B8" s="773"/>
      <c r="C8" s="114"/>
      <c r="D8" s="145"/>
      <c r="E8" s="122"/>
      <c r="F8" s="99"/>
      <c r="G8" s="99"/>
    </row>
    <row r="9" spans="1:256">
      <c r="A9" s="772" t="s">
        <v>114</v>
      </c>
      <c r="B9" s="773"/>
      <c r="C9" s="114"/>
      <c r="D9" s="145"/>
      <c r="E9" s="122"/>
      <c r="F9" s="99" t="s">
        <v>115</v>
      </c>
      <c r="G9" s="99"/>
    </row>
    <row r="10" spans="1:256">
      <c r="A10" s="97"/>
      <c r="B10" s="98"/>
      <c r="C10" s="114"/>
      <c r="D10" s="179" t="s">
        <v>116</v>
      </c>
      <c r="E10" s="116" t="s">
        <v>117</v>
      </c>
      <c r="F10" s="101" t="s">
        <v>118</v>
      </c>
      <c r="G10" s="95" t="s">
        <v>119</v>
      </c>
    </row>
    <row r="11" spans="1:256">
      <c r="A11" s="97"/>
      <c r="B11" s="98"/>
      <c r="C11" s="114"/>
      <c r="D11" s="180"/>
      <c r="E11" s="118"/>
      <c r="F11" s="100" t="s">
        <v>120</v>
      </c>
      <c r="G11" s="102" t="s">
        <v>121</v>
      </c>
    </row>
    <row r="12" spans="1:256">
      <c r="A12" s="772" t="s">
        <v>122</v>
      </c>
      <c r="B12" s="773"/>
      <c r="C12" s="114"/>
      <c r="D12" s="181" t="s">
        <v>123</v>
      </c>
      <c r="E12" s="122" t="s">
        <v>124</v>
      </c>
      <c r="F12" s="103" t="s">
        <v>125</v>
      </c>
      <c r="G12" s="95" t="s">
        <v>126</v>
      </c>
    </row>
    <row r="13" spans="1:256">
      <c r="A13" s="772"/>
      <c r="B13" s="773"/>
      <c r="C13" s="114"/>
      <c r="D13" s="145" t="s">
        <v>127</v>
      </c>
      <c r="E13" s="122" t="s">
        <v>128</v>
      </c>
      <c r="F13" s="103" t="s">
        <v>129</v>
      </c>
      <c r="G13" s="104" t="s">
        <v>130</v>
      </c>
    </row>
    <row r="14" spans="1:256" ht="14.25" thickBot="1">
      <c r="A14" s="97"/>
      <c r="B14" s="98"/>
      <c r="C14" s="114"/>
      <c r="D14" s="145" t="s">
        <v>131</v>
      </c>
      <c r="E14" s="122" t="s">
        <v>132</v>
      </c>
      <c r="F14" s="103" t="s">
        <v>133</v>
      </c>
      <c r="G14" s="99"/>
    </row>
    <row r="15" spans="1:256">
      <c r="A15" s="136"/>
      <c r="B15" s="137"/>
      <c r="C15" s="138" t="s">
        <v>41</v>
      </c>
      <c r="D15" s="139" t="s">
        <v>134</v>
      </c>
      <c r="E15" s="140" t="s">
        <v>135</v>
      </c>
      <c r="F15" s="141" t="s">
        <v>136</v>
      </c>
      <c r="G15" s="175" t="s">
        <v>137</v>
      </c>
    </row>
    <row r="16" spans="1:256">
      <c r="A16" s="142"/>
      <c r="B16" s="143" t="s">
        <v>138</v>
      </c>
      <c r="C16" s="144"/>
      <c r="D16" s="145"/>
      <c r="E16" s="146"/>
      <c r="F16" s="147" t="s">
        <v>139</v>
      </c>
      <c r="G16" s="176" t="s">
        <v>140</v>
      </c>
    </row>
    <row r="17" spans="1:7">
      <c r="A17" s="142"/>
      <c r="B17" s="143"/>
      <c r="C17" s="144"/>
      <c r="D17" s="145"/>
      <c r="E17" s="146"/>
      <c r="F17" s="147"/>
      <c r="G17" s="176" t="s">
        <v>141</v>
      </c>
    </row>
    <row r="18" spans="1:7">
      <c r="A18" s="142"/>
      <c r="B18" s="143" t="s">
        <v>142</v>
      </c>
      <c r="C18" s="144"/>
      <c r="D18" s="145"/>
      <c r="E18" s="146"/>
      <c r="F18" s="147"/>
      <c r="G18" s="176" t="s">
        <v>143</v>
      </c>
    </row>
    <row r="19" spans="1:7">
      <c r="A19" s="142"/>
      <c r="B19" s="143"/>
      <c r="C19" s="149"/>
      <c r="D19" s="150"/>
      <c r="E19" s="151"/>
      <c r="F19" s="152"/>
      <c r="G19" s="176" t="s">
        <v>144</v>
      </c>
    </row>
    <row r="20" spans="1:7">
      <c r="A20" s="142" t="s">
        <v>145</v>
      </c>
      <c r="B20" s="143" t="s">
        <v>122</v>
      </c>
      <c r="C20" s="153" t="s">
        <v>146</v>
      </c>
      <c r="D20" s="154">
        <v>1102018000</v>
      </c>
      <c r="E20" s="155" t="s">
        <v>147</v>
      </c>
      <c r="F20" s="156" t="s">
        <v>148</v>
      </c>
      <c r="G20" s="176" t="s">
        <v>149</v>
      </c>
    </row>
    <row r="21" spans="1:7">
      <c r="A21" s="142"/>
      <c r="B21" s="157"/>
      <c r="C21" s="158" t="s">
        <v>150</v>
      </c>
      <c r="D21" s="154">
        <v>1102019000</v>
      </c>
      <c r="E21" s="151" t="s">
        <v>37</v>
      </c>
      <c r="F21" s="152" t="s">
        <v>151</v>
      </c>
      <c r="G21" s="177" t="s">
        <v>152</v>
      </c>
    </row>
    <row r="22" spans="1:7">
      <c r="A22" s="142"/>
      <c r="B22" s="157"/>
      <c r="C22" s="158" t="s">
        <v>153</v>
      </c>
      <c r="D22" s="154">
        <v>1102019000</v>
      </c>
      <c r="E22" s="151" t="s">
        <v>154</v>
      </c>
      <c r="F22" s="152" t="s">
        <v>155</v>
      </c>
      <c r="G22" s="159"/>
    </row>
    <row r="23" spans="1:7">
      <c r="A23" s="142"/>
      <c r="B23" s="160"/>
      <c r="C23" s="158" t="s">
        <v>156</v>
      </c>
      <c r="D23" s="154" t="s">
        <v>157</v>
      </c>
      <c r="E23" s="151" t="s">
        <v>158</v>
      </c>
      <c r="F23" s="152" t="s">
        <v>156</v>
      </c>
      <c r="G23" s="161"/>
    </row>
    <row r="24" spans="1:7">
      <c r="A24" s="142"/>
      <c r="B24" s="143"/>
      <c r="C24" s="162" t="s">
        <v>159</v>
      </c>
      <c r="D24" s="145" t="s">
        <v>160</v>
      </c>
      <c r="E24" s="146" t="s">
        <v>161</v>
      </c>
      <c r="F24" s="147" t="s">
        <v>162</v>
      </c>
      <c r="G24" s="148" t="s">
        <v>163</v>
      </c>
    </row>
    <row r="25" spans="1:7">
      <c r="A25" s="142"/>
      <c r="B25" s="143" t="s">
        <v>164</v>
      </c>
      <c r="C25" s="158"/>
      <c r="D25" s="150"/>
      <c r="E25" s="151"/>
      <c r="F25" s="152" t="s">
        <v>165</v>
      </c>
      <c r="G25" s="148"/>
    </row>
    <row r="26" spans="1:7">
      <c r="A26" s="142"/>
      <c r="B26" s="143"/>
      <c r="C26" s="153" t="s">
        <v>146</v>
      </c>
      <c r="D26" s="154" t="s">
        <v>166</v>
      </c>
      <c r="E26" s="155" t="s">
        <v>167</v>
      </c>
      <c r="F26" s="156" t="s">
        <v>168</v>
      </c>
      <c r="G26" s="148"/>
    </row>
    <row r="27" spans="1:7">
      <c r="A27" s="142"/>
      <c r="B27" s="143" t="s">
        <v>169</v>
      </c>
      <c r="C27" s="162" t="s">
        <v>170</v>
      </c>
      <c r="D27" s="145" t="s">
        <v>171</v>
      </c>
      <c r="E27" s="146" t="s">
        <v>172</v>
      </c>
      <c r="F27" s="147" t="s">
        <v>173</v>
      </c>
      <c r="G27" s="148"/>
    </row>
    <row r="28" spans="1:7">
      <c r="A28" s="142" t="s">
        <v>174</v>
      </c>
      <c r="B28" s="143"/>
      <c r="C28" s="158"/>
      <c r="D28" s="150"/>
      <c r="E28" s="151"/>
      <c r="F28" s="152" t="s">
        <v>175</v>
      </c>
      <c r="G28" s="148"/>
    </row>
    <row r="29" spans="1:7">
      <c r="A29" s="142"/>
      <c r="B29" s="143" t="s">
        <v>122</v>
      </c>
      <c r="C29" s="153" t="s">
        <v>176</v>
      </c>
      <c r="D29" s="154" t="s">
        <v>177</v>
      </c>
      <c r="E29" s="155" t="s">
        <v>178</v>
      </c>
      <c r="F29" s="156" t="s">
        <v>179</v>
      </c>
      <c r="G29" s="148"/>
    </row>
    <row r="30" spans="1:7">
      <c r="A30" s="142"/>
      <c r="B30" s="163" t="s">
        <v>180</v>
      </c>
      <c r="C30" s="162" t="s">
        <v>153</v>
      </c>
      <c r="D30" s="145" t="s">
        <v>181</v>
      </c>
      <c r="E30" s="146" t="s">
        <v>182</v>
      </c>
      <c r="F30" s="147" t="s">
        <v>183</v>
      </c>
      <c r="G30" s="148"/>
    </row>
    <row r="31" spans="1:7">
      <c r="A31" s="142"/>
      <c r="B31" s="143" t="s">
        <v>184</v>
      </c>
      <c r="C31" s="158"/>
      <c r="D31" s="150"/>
      <c r="E31" s="151"/>
      <c r="F31" s="152" t="s">
        <v>185</v>
      </c>
      <c r="G31" s="148"/>
    </row>
    <row r="32" spans="1:7">
      <c r="A32" s="142"/>
      <c r="B32" s="143"/>
      <c r="C32" s="162" t="s">
        <v>186</v>
      </c>
      <c r="D32" s="145" t="s">
        <v>187</v>
      </c>
      <c r="E32" s="146" t="s">
        <v>188</v>
      </c>
      <c r="F32" s="147" t="s">
        <v>189</v>
      </c>
      <c r="G32" s="148"/>
    </row>
    <row r="33" spans="1:7">
      <c r="A33" s="142"/>
      <c r="B33" s="143" t="s">
        <v>190</v>
      </c>
      <c r="C33" s="158"/>
      <c r="D33" s="150"/>
      <c r="E33" s="151"/>
      <c r="F33" s="152" t="s">
        <v>191</v>
      </c>
      <c r="G33" s="148"/>
    </row>
    <row r="34" spans="1:7">
      <c r="A34" s="142" t="s">
        <v>122</v>
      </c>
      <c r="B34" s="143"/>
      <c r="C34" s="162" t="s">
        <v>192</v>
      </c>
      <c r="D34" s="145" t="s">
        <v>193</v>
      </c>
      <c r="E34" s="146" t="s">
        <v>194</v>
      </c>
      <c r="F34" s="147" t="s">
        <v>195</v>
      </c>
      <c r="G34" s="148"/>
    </row>
    <row r="35" spans="1:7">
      <c r="A35" s="142"/>
      <c r="B35" s="143" t="s">
        <v>122</v>
      </c>
      <c r="C35" s="158"/>
      <c r="D35" s="150"/>
      <c r="E35" s="151"/>
      <c r="F35" s="152" t="s">
        <v>196</v>
      </c>
      <c r="G35" s="148"/>
    </row>
    <row r="36" spans="1:7" ht="18">
      <c r="A36" s="142"/>
      <c r="B36" s="164" t="s">
        <v>197</v>
      </c>
      <c r="C36" s="158" t="s">
        <v>198</v>
      </c>
      <c r="D36" s="150" t="s">
        <v>199</v>
      </c>
      <c r="E36" s="151" t="s">
        <v>38</v>
      </c>
      <c r="F36" s="152" t="s">
        <v>200</v>
      </c>
      <c r="G36" s="159"/>
    </row>
    <row r="37" spans="1:7" ht="14.25" thickBot="1">
      <c r="A37" s="165"/>
      <c r="B37" s="170"/>
      <c r="C37" s="166" t="s">
        <v>156</v>
      </c>
      <c r="D37" s="167" t="s">
        <v>201</v>
      </c>
      <c r="E37" s="168" t="s">
        <v>202</v>
      </c>
      <c r="F37" s="169" t="s">
        <v>156</v>
      </c>
      <c r="G37" s="171"/>
    </row>
    <row r="38" spans="1:7">
      <c r="A38" s="107"/>
      <c r="B38" s="110"/>
      <c r="C38" s="125" t="s">
        <v>203</v>
      </c>
      <c r="D38" s="133" t="s">
        <v>204</v>
      </c>
      <c r="E38" s="118" t="s">
        <v>205</v>
      </c>
      <c r="F38" s="100" t="s">
        <v>206</v>
      </c>
      <c r="G38" s="102" t="s">
        <v>207</v>
      </c>
    </row>
    <row r="39" spans="1:7">
      <c r="A39" s="107"/>
      <c r="B39" s="109"/>
      <c r="C39" s="113" t="s">
        <v>208</v>
      </c>
      <c r="D39" s="132" t="s">
        <v>209</v>
      </c>
      <c r="E39" s="122" t="s">
        <v>210</v>
      </c>
      <c r="F39" s="103" t="s">
        <v>211</v>
      </c>
      <c r="G39" s="99" t="s">
        <v>212</v>
      </c>
    </row>
    <row r="40" spans="1:7">
      <c r="A40" s="107"/>
      <c r="B40" s="110"/>
      <c r="C40" s="125"/>
      <c r="D40" s="133"/>
      <c r="E40" s="118"/>
      <c r="F40" s="100"/>
      <c r="G40" s="102" t="s">
        <v>213</v>
      </c>
    </row>
    <row r="41" spans="1:7">
      <c r="A41" s="111"/>
      <c r="B41" s="110"/>
      <c r="C41" s="123" t="s">
        <v>214</v>
      </c>
      <c r="D41" s="133" t="s">
        <v>215</v>
      </c>
      <c r="E41" s="118" t="s">
        <v>216</v>
      </c>
      <c r="F41" s="100" t="s">
        <v>217</v>
      </c>
      <c r="G41" s="102" t="s">
        <v>218</v>
      </c>
    </row>
    <row r="42" spans="1:7">
      <c r="A42" s="115"/>
      <c r="B42" s="112"/>
      <c r="C42" s="127" t="s">
        <v>219</v>
      </c>
      <c r="D42" s="135" t="s">
        <v>220</v>
      </c>
      <c r="E42" s="116" t="s">
        <v>221</v>
      </c>
      <c r="F42" s="95" t="s">
        <v>222</v>
      </c>
      <c r="G42" s="117"/>
    </row>
    <row r="43" spans="1:7">
      <c r="A43" s="772"/>
      <c r="B43" s="774"/>
      <c r="C43" s="126"/>
      <c r="D43" s="133"/>
      <c r="E43" s="118"/>
      <c r="F43" s="102" t="s">
        <v>223</v>
      </c>
      <c r="G43" s="119"/>
    </row>
    <row r="44" spans="1:7">
      <c r="A44" s="772" t="s">
        <v>224</v>
      </c>
      <c r="B44" s="774"/>
      <c r="C44" s="128"/>
      <c r="D44" s="133" t="s">
        <v>225</v>
      </c>
      <c r="E44" s="118" t="s">
        <v>226</v>
      </c>
      <c r="F44" s="102" t="s">
        <v>227</v>
      </c>
      <c r="G44" s="119"/>
    </row>
    <row r="45" spans="1:7">
      <c r="A45" s="97"/>
      <c r="B45" s="109"/>
      <c r="C45" s="129" t="s">
        <v>47</v>
      </c>
      <c r="D45" s="134" t="s">
        <v>228</v>
      </c>
      <c r="E45" s="120" t="s">
        <v>229</v>
      </c>
      <c r="F45" s="108" t="s">
        <v>48</v>
      </c>
      <c r="G45" s="121"/>
    </row>
    <row r="46" spans="1:7">
      <c r="A46" s="97"/>
      <c r="B46" s="109"/>
      <c r="C46" s="128" t="s">
        <v>49</v>
      </c>
      <c r="D46" s="133" t="s">
        <v>230</v>
      </c>
      <c r="E46" s="118" t="s">
        <v>39</v>
      </c>
      <c r="F46" s="102" t="s">
        <v>231</v>
      </c>
      <c r="G46" s="119"/>
    </row>
    <row r="47" spans="1:7">
      <c r="A47" s="772" t="s">
        <v>232</v>
      </c>
      <c r="B47" s="774"/>
      <c r="C47" s="126" t="s">
        <v>50</v>
      </c>
      <c r="D47" s="132" t="s">
        <v>233</v>
      </c>
      <c r="E47" s="122" t="s">
        <v>234</v>
      </c>
      <c r="F47" s="99" t="s">
        <v>235</v>
      </c>
      <c r="G47" s="99" t="s">
        <v>51</v>
      </c>
    </row>
    <row r="48" spans="1:7">
      <c r="A48" s="97"/>
      <c r="B48" s="109"/>
      <c r="C48" s="128"/>
      <c r="D48" s="133"/>
      <c r="E48" s="118"/>
      <c r="F48" s="102" t="s">
        <v>236</v>
      </c>
      <c r="G48" s="102"/>
    </row>
    <row r="49" spans="1:7">
      <c r="A49" s="97"/>
      <c r="B49" s="109"/>
      <c r="C49" s="126" t="s">
        <v>52</v>
      </c>
      <c r="D49" s="132" t="s">
        <v>237</v>
      </c>
      <c r="E49" s="122" t="s">
        <v>40</v>
      </c>
      <c r="F49" s="99" t="s">
        <v>238</v>
      </c>
      <c r="G49" s="99" t="s">
        <v>51</v>
      </c>
    </row>
    <row r="50" spans="1:7">
      <c r="A50" s="772" t="s">
        <v>122</v>
      </c>
      <c r="B50" s="774"/>
      <c r="C50" s="128"/>
      <c r="D50" s="133"/>
      <c r="E50" s="118"/>
      <c r="F50" s="102" t="s">
        <v>239</v>
      </c>
      <c r="G50" s="102" t="s">
        <v>240</v>
      </c>
    </row>
    <row r="51" spans="1:7">
      <c r="A51" s="97"/>
      <c r="B51" s="109"/>
      <c r="C51" s="130" t="s">
        <v>241</v>
      </c>
      <c r="D51" s="134" t="s">
        <v>242</v>
      </c>
      <c r="E51" s="120" t="s">
        <v>243</v>
      </c>
      <c r="F51" s="108" t="s">
        <v>244</v>
      </c>
      <c r="G51" s="108" t="s">
        <v>245</v>
      </c>
    </row>
    <row r="52" spans="1:7">
      <c r="A52" s="97"/>
      <c r="B52" s="109"/>
      <c r="C52" s="130" t="s">
        <v>176</v>
      </c>
      <c r="D52" s="134" t="s">
        <v>246</v>
      </c>
      <c r="E52" s="120" t="s">
        <v>247</v>
      </c>
      <c r="F52" s="108" t="s">
        <v>248</v>
      </c>
      <c r="G52" s="108" t="s">
        <v>249</v>
      </c>
    </row>
    <row r="53" spans="1:7">
      <c r="A53" s="105"/>
      <c r="B53" s="106"/>
      <c r="C53" s="129" t="s">
        <v>250</v>
      </c>
      <c r="D53" s="134" t="s">
        <v>251</v>
      </c>
      <c r="E53" s="120" t="s">
        <v>252</v>
      </c>
      <c r="F53" s="123" t="s">
        <v>253</v>
      </c>
      <c r="G53" s="124"/>
    </row>
  </sheetData>
  <mergeCells count="13">
    <mergeCell ref="J5:L5"/>
    <mergeCell ref="A2:C2"/>
    <mergeCell ref="A4:B4"/>
    <mergeCell ref="A5:B5"/>
    <mergeCell ref="A6:B6"/>
    <mergeCell ref="A8:B8"/>
    <mergeCell ref="A47:B47"/>
    <mergeCell ref="A9:B9"/>
    <mergeCell ref="A12:B12"/>
    <mergeCell ref="A50:B50"/>
    <mergeCell ref="A13:B13"/>
    <mergeCell ref="A43:B43"/>
    <mergeCell ref="A44:B44"/>
  </mergeCells>
  <phoneticPr fontId="3"/>
  <pageMargins left="0.70866141732283472" right="0.70866141732283472" top="0.74803149606299213" bottom="0.74803149606299213" header="0.31496062992125984" footer="0.31496062992125984"/>
  <pageSetup paperSize="9" scale="65" orientation="portrait" r:id="rId1"/>
  <headerFooter>
    <oddHeader xml:space="preserve">&amp;R平成２７年１０月１日改訂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56"/>
  <sheetViews>
    <sheetView showGridLines="0" topLeftCell="A3" workbookViewId="0">
      <selection activeCell="H40" sqref="H4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339" t="s">
        <v>254</v>
      </c>
      <c r="C3" s="340"/>
      <c r="D3" s="340"/>
      <c r="E3" s="340"/>
      <c r="F3" s="340"/>
      <c r="G3" s="340"/>
      <c r="H3" s="340"/>
      <c r="I3" s="341"/>
      <c r="J3" s="341"/>
      <c r="K3" s="342"/>
    </row>
    <row r="4" spans="1:27" ht="9.75" customHeight="1" thickBot="1"/>
    <row r="5" spans="1:27" ht="15" thickBot="1">
      <c r="A5" s="190"/>
      <c r="B5" s="1" t="s">
        <v>348</v>
      </c>
      <c r="C5" s="313"/>
      <c r="D5" s="314"/>
      <c r="E5" s="314"/>
      <c r="F5" s="314"/>
      <c r="G5" s="314"/>
      <c r="H5" s="315"/>
      <c r="M5" s="316" t="s">
        <v>350</v>
      </c>
      <c r="N5" s="317"/>
      <c r="O5" s="317"/>
      <c r="P5" s="317"/>
      <c r="Q5" s="317"/>
      <c r="R5" s="317"/>
      <c r="S5" s="317"/>
      <c r="T5" s="317"/>
      <c r="U5" s="317"/>
      <c r="V5" s="317"/>
      <c r="W5" s="317"/>
      <c r="X5" s="317"/>
      <c r="Y5" s="317"/>
      <c r="Z5" s="317"/>
      <c r="AA5" s="318"/>
    </row>
    <row r="6" spans="1:27" ht="9.75" customHeight="1" thickBot="1">
      <c r="M6" s="248"/>
      <c r="N6" s="248"/>
      <c r="O6" s="248"/>
      <c r="P6" s="248"/>
      <c r="Q6" s="248"/>
      <c r="R6" s="248"/>
      <c r="S6" s="248"/>
      <c r="T6" s="248"/>
      <c r="U6" s="248"/>
      <c r="V6" s="248"/>
      <c r="W6" s="248"/>
      <c r="X6" s="248"/>
      <c r="Y6" s="248"/>
      <c r="Z6" s="248"/>
      <c r="AA6" s="248"/>
    </row>
    <row r="7" spans="1:27" ht="15.75" thickTop="1" thickBot="1">
      <c r="B7" s="1" t="s">
        <v>4</v>
      </c>
      <c r="C7" s="58"/>
      <c r="D7" s="2"/>
      <c r="E7" s="58"/>
      <c r="J7" s="346"/>
      <c r="K7" s="346"/>
      <c r="L7" s="346"/>
      <c r="M7" s="322" t="s">
        <v>361</v>
      </c>
      <c r="N7" s="323"/>
      <c r="O7" s="323"/>
      <c r="P7" s="323"/>
      <c r="Q7" s="323"/>
      <c r="R7" s="323"/>
      <c r="S7" s="323"/>
      <c r="T7" s="323"/>
      <c r="U7" s="323"/>
      <c r="V7" s="323"/>
      <c r="W7" s="323"/>
      <c r="X7" s="323"/>
      <c r="Y7" s="323"/>
      <c r="Z7" s="323"/>
      <c r="AA7" s="324"/>
    </row>
    <row r="8" spans="1:27" ht="9" customHeight="1" thickBot="1">
      <c r="B8" s="1"/>
      <c r="M8" s="325"/>
      <c r="N8" s="326"/>
      <c r="O8" s="326"/>
      <c r="P8" s="326"/>
      <c r="Q8" s="326"/>
      <c r="R8" s="326"/>
      <c r="S8" s="326"/>
      <c r="T8" s="326"/>
      <c r="U8" s="326"/>
      <c r="V8" s="326"/>
      <c r="W8" s="326"/>
      <c r="X8" s="326"/>
      <c r="Y8" s="326"/>
      <c r="Z8" s="326"/>
      <c r="AA8" s="327"/>
    </row>
    <row r="9" spans="1:27" ht="15" thickBot="1">
      <c r="B9" s="1" t="s">
        <v>5</v>
      </c>
      <c r="C9" s="313"/>
      <c r="D9" s="314"/>
      <c r="E9" s="314"/>
      <c r="F9" s="314"/>
      <c r="G9" s="314"/>
      <c r="H9" s="315"/>
      <c r="M9" s="328"/>
      <c r="N9" s="329"/>
      <c r="O9" s="329"/>
      <c r="P9" s="329"/>
      <c r="Q9" s="329"/>
      <c r="R9" s="329"/>
      <c r="S9" s="329"/>
      <c r="T9" s="329"/>
      <c r="U9" s="329"/>
      <c r="V9" s="329"/>
      <c r="W9" s="329"/>
      <c r="X9" s="329"/>
      <c r="Y9" s="329"/>
      <c r="Z9" s="329"/>
      <c r="AA9" s="330"/>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43"/>
      <c r="D11" s="344"/>
      <c r="E11" s="344"/>
      <c r="F11" s="344"/>
      <c r="G11" s="344"/>
      <c r="H11" s="345"/>
      <c r="M11" s="322" t="s">
        <v>362</v>
      </c>
      <c r="N11" s="323"/>
      <c r="O11" s="323"/>
      <c r="P11" s="323"/>
      <c r="Q11" s="323"/>
      <c r="R11" s="323"/>
      <c r="S11" s="323"/>
      <c r="T11" s="323"/>
      <c r="U11" s="323"/>
      <c r="V11" s="323"/>
      <c r="W11" s="323"/>
      <c r="X11" s="323"/>
      <c r="Y11" s="323"/>
      <c r="Z11" s="323"/>
      <c r="AA11" s="324"/>
    </row>
    <row r="12" spans="1:27" ht="12" customHeight="1" thickBot="1">
      <c r="B12" s="1"/>
      <c r="M12" s="325"/>
      <c r="N12" s="326"/>
      <c r="O12" s="326"/>
      <c r="P12" s="326"/>
      <c r="Q12" s="326"/>
      <c r="R12" s="326"/>
      <c r="S12" s="326"/>
      <c r="T12" s="326"/>
      <c r="U12" s="326"/>
      <c r="V12" s="326"/>
      <c r="W12" s="326"/>
      <c r="X12" s="326"/>
      <c r="Y12" s="326"/>
      <c r="Z12" s="326"/>
      <c r="AA12" s="327"/>
    </row>
    <row r="13" spans="1:27" ht="17.25" customHeight="1" thickBot="1">
      <c r="B13" s="1" t="s">
        <v>98</v>
      </c>
      <c r="C13" s="313"/>
      <c r="D13" s="314"/>
      <c r="E13" s="314"/>
      <c r="F13" s="314"/>
      <c r="G13" s="314"/>
      <c r="H13" s="315"/>
      <c r="M13" s="328"/>
      <c r="N13" s="329"/>
      <c r="O13" s="329"/>
      <c r="P13" s="329"/>
      <c r="Q13" s="329"/>
      <c r="R13" s="329"/>
      <c r="S13" s="329"/>
      <c r="T13" s="329"/>
      <c r="U13" s="329"/>
      <c r="V13" s="329"/>
      <c r="W13" s="329"/>
      <c r="X13" s="329"/>
      <c r="Y13" s="329"/>
      <c r="Z13" s="329"/>
      <c r="AA13" s="330"/>
    </row>
    <row r="14" spans="1:27" ht="9.75" customHeight="1" thickBot="1">
      <c r="B14" s="1"/>
      <c r="M14" s="326"/>
      <c r="N14" s="326"/>
      <c r="O14" s="326"/>
      <c r="P14" s="326"/>
      <c r="Q14" s="326"/>
      <c r="R14" s="326"/>
      <c r="S14" s="326"/>
      <c r="T14" s="326"/>
      <c r="U14" s="326"/>
      <c r="V14" s="326"/>
      <c r="W14" s="326"/>
      <c r="X14" s="326"/>
      <c r="Y14" s="326"/>
      <c r="Z14" s="326"/>
      <c r="AA14" s="326"/>
    </row>
    <row r="15" spans="1:27" ht="13.5" customHeight="1" thickTop="1" thickBot="1">
      <c r="B15" s="1" t="s">
        <v>288</v>
      </c>
      <c r="C15" s="313"/>
      <c r="D15" s="314"/>
      <c r="E15" s="314"/>
      <c r="F15" s="314"/>
      <c r="G15" s="314"/>
      <c r="H15" s="315"/>
      <c r="M15" s="331" t="s">
        <v>363</v>
      </c>
      <c r="N15" s="332"/>
      <c r="O15" s="332"/>
      <c r="P15" s="332"/>
      <c r="Q15" s="332"/>
      <c r="R15" s="332"/>
      <c r="S15" s="332"/>
      <c r="T15" s="332"/>
      <c r="U15" s="332"/>
      <c r="V15" s="332"/>
      <c r="W15" s="332"/>
      <c r="X15" s="332"/>
      <c r="Y15" s="332"/>
      <c r="Z15" s="332"/>
      <c r="AA15" s="333"/>
    </row>
    <row r="16" spans="1:27" ht="8.25" customHeight="1" thickBot="1">
      <c r="B16" s="1"/>
      <c r="M16" s="248"/>
      <c r="N16" s="248"/>
      <c r="O16" s="248"/>
      <c r="P16" s="248"/>
      <c r="Q16" s="248"/>
      <c r="R16" s="248"/>
      <c r="S16" s="248"/>
      <c r="T16" s="248"/>
      <c r="U16" s="248"/>
      <c r="V16" s="248"/>
      <c r="W16" s="248"/>
      <c r="X16" s="248"/>
      <c r="Y16" s="248"/>
      <c r="Z16" s="248"/>
      <c r="AA16" s="248"/>
    </row>
    <row r="17" spans="1:27" ht="15.75" thickTop="1" thickBot="1">
      <c r="B17" s="1" t="s">
        <v>7</v>
      </c>
      <c r="C17" s="319"/>
      <c r="D17" s="320"/>
      <c r="E17" s="320"/>
      <c r="F17" s="320"/>
      <c r="G17" s="320"/>
      <c r="H17" s="321"/>
      <c r="M17" s="322" t="s">
        <v>364</v>
      </c>
      <c r="N17" s="323"/>
      <c r="O17" s="323"/>
      <c r="P17" s="323"/>
      <c r="Q17" s="323"/>
      <c r="R17" s="323"/>
      <c r="S17" s="323"/>
      <c r="T17" s="323"/>
      <c r="U17" s="323"/>
      <c r="V17" s="323"/>
      <c r="W17" s="323"/>
      <c r="X17" s="323"/>
      <c r="Y17" s="323"/>
      <c r="Z17" s="323"/>
      <c r="AA17" s="324"/>
    </row>
    <row r="18" spans="1:27" ht="11.25" customHeight="1" thickBot="1">
      <c r="B18" s="1"/>
      <c r="M18" s="325"/>
      <c r="N18" s="326"/>
      <c r="O18" s="326"/>
      <c r="P18" s="326"/>
      <c r="Q18" s="326"/>
      <c r="R18" s="326"/>
      <c r="S18" s="326"/>
      <c r="T18" s="326"/>
      <c r="U18" s="326"/>
      <c r="V18" s="326"/>
      <c r="W18" s="326"/>
      <c r="X18" s="326"/>
      <c r="Y18" s="326"/>
      <c r="Z18" s="326"/>
      <c r="AA18" s="327"/>
    </row>
    <row r="19" spans="1:27" ht="15" thickBot="1">
      <c r="A19" s="190"/>
      <c r="B19" s="1" t="s">
        <v>354</v>
      </c>
      <c r="C19" s="319"/>
      <c r="D19" s="320"/>
      <c r="E19" s="320"/>
      <c r="F19" s="320"/>
      <c r="G19" s="320"/>
      <c r="H19" s="321"/>
      <c r="M19" s="328"/>
      <c r="N19" s="329"/>
      <c r="O19" s="329"/>
      <c r="P19" s="329"/>
      <c r="Q19" s="329"/>
      <c r="R19" s="329"/>
      <c r="S19" s="329"/>
      <c r="T19" s="329"/>
      <c r="U19" s="329"/>
      <c r="V19" s="329"/>
      <c r="W19" s="329"/>
      <c r="X19" s="329"/>
      <c r="Y19" s="329"/>
      <c r="Z19" s="329"/>
      <c r="AA19" s="330"/>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c r="D21" s="2" t="s">
        <v>25</v>
      </c>
      <c r="E21" s="58"/>
      <c r="M21" s="295" t="s">
        <v>385</v>
      </c>
      <c r="N21" s="296"/>
      <c r="O21" s="296"/>
      <c r="P21" s="296"/>
      <c r="Q21" s="296"/>
      <c r="R21" s="296"/>
      <c r="S21" s="296"/>
      <c r="T21" s="296"/>
      <c r="U21" s="296"/>
      <c r="V21" s="296"/>
      <c r="W21" s="296"/>
      <c r="X21" s="296"/>
      <c r="Y21" s="296"/>
      <c r="Z21" s="296"/>
      <c r="AA21" s="297"/>
    </row>
    <row r="22" spans="1:27" ht="14.25" customHeight="1">
      <c r="B22" s="1"/>
      <c r="M22" s="298"/>
      <c r="N22" s="299"/>
      <c r="O22" s="299"/>
      <c r="P22" s="299"/>
      <c r="Q22" s="299"/>
      <c r="R22" s="299"/>
      <c r="S22" s="299"/>
      <c r="T22" s="299"/>
      <c r="U22" s="299"/>
      <c r="V22" s="299"/>
      <c r="W22" s="299"/>
      <c r="X22" s="299"/>
      <c r="Y22" s="299"/>
      <c r="Z22" s="299"/>
      <c r="AA22" s="300"/>
    </row>
    <row r="23" spans="1:27" ht="14.25" customHeight="1" thickBot="1">
      <c r="M23" s="301"/>
      <c r="N23" s="302"/>
      <c r="O23" s="302"/>
      <c r="P23" s="302"/>
      <c r="Q23" s="302"/>
      <c r="R23" s="302"/>
      <c r="S23" s="302"/>
      <c r="T23" s="302"/>
      <c r="U23" s="302"/>
      <c r="V23" s="302"/>
      <c r="W23" s="302"/>
      <c r="X23" s="302"/>
      <c r="Y23" s="302"/>
      <c r="Z23" s="302"/>
      <c r="AA23" s="303"/>
    </row>
    <row r="24" spans="1:27" ht="24" customHeight="1" thickTop="1" thickBot="1">
      <c r="B24" s="339" t="s">
        <v>8</v>
      </c>
      <c r="C24" s="340"/>
      <c r="D24" s="340"/>
      <c r="E24" s="340"/>
      <c r="F24" s="340"/>
      <c r="G24" s="340"/>
      <c r="H24" s="340"/>
      <c r="I24" s="341"/>
      <c r="J24" s="341"/>
      <c r="K24" s="342"/>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75" thickTop="1" thickBot="1">
      <c r="B26" s="1" t="s">
        <v>9</v>
      </c>
      <c r="C26" s="313"/>
      <c r="D26" s="337"/>
      <c r="E26" s="338"/>
      <c r="G26" s="346" t="s">
        <v>80</v>
      </c>
      <c r="H26" s="346"/>
      <c r="I26" s="75"/>
      <c r="J26" s="76"/>
      <c r="M26" s="304" t="s">
        <v>365</v>
      </c>
      <c r="N26" s="305"/>
      <c r="O26" s="305"/>
      <c r="P26" s="305"/>
      <c r="Q26" s="305"/>
      <c r="R26" s="305"/>
      <c r="S26" s="305"/>
      <c r="T26" s="305"/>
      <c r="U26" s="305"/>
      <c r="V26" s="305"/>
      <c r="W26" s="305"/>
      <c r="X26" s="305"/>
      <c r="Y26" s="305"/>
      <c r="Z26" s="305"/>
      <c r="AA26" s="306"/>
    </row>
    <row r="27" spans="1:27" ht="11.25" customHeight="1" thickBot="1">
      <c r="B27" s="1"/>
      <c r="M27" s="307"/>
      <c r="N27" s="308"/>
      <c r="O27" s="308"/>
      <c r="P27" s="308"/>
      <c r="Q27" s="308"/>
      <c r="R27" s="308"/>
      <c r="S27" s="308"/>
      <c r="T27" s="308"/>
      <c r="U27" s="308"/>
      <c r="V27" s="308"/>
      <c r="W27" s="308"/>
      <c r="X27" s="308"/>
      <c r="Y27" s="308"/>
      <c r="Z27" s="308"/>
      <c r="AA27" s="309"/>
    </row>
    <row r="28" spans="1:27" ht="15" thickBot="1">
      <c r="B28" s="1" t="s">
        <v>10</v>
      </c>
      <c r="C28" s="313"/>
      <c r="D28" s="337"/>
      <c r="E28" s="338"/>
      <c r="G28" s="346" t="s">
        <v>81</v>
      </c>
      <c r="H28" s="346"/>
      <c r="I28" s="75"/>
      <c r="M28" s="307"/>
      <c r="N28" s="308"/>
      <c r="O28" s="308"/>
      <c r="P28" s="308"/>
      <c r="Q28" s="308"/>
      <c r="R28" s="308"/>
      <c r="S28" s="308"/>
      <c r="T28" s="308"/>
      <c r="U28" s="308"/>
      <c r="V28" s="308"/>
      <c r="W28" s="308"/>
      <c r="X28" s="308"/>
      <c r="Y28" s="308"/>
      <c r="Z28" s="308"/>
      <c r="AA28" s="309"/>
    </row>
    <row r="29" spans="1:27" ht="7.5" customHeight="1" thickBot="1">
      <c r="B29" s="1"/>
      <c r="M29" s="307"/>
      <c r="N29" s="308"/>
      <c r="O29" s="308"/>
      <c r="P29" s="308"/>
      <c r="Q29" s="308"/>
      <c r="R29" s="308"/>
      <c r="S29" s="308"/>
      <c r="T29" s="308"/>
      <c r="U29" s="308"/>
      <c r="V29" s="308"/>
      <c r="W29" s="308"/>
      <c r="X29" s="308"/>
      <c r="Y29" s="308"/>
      <c r="Z29" s="308"/>
      <c r="AA29" s="309"/>
    </row>
    <row r="30" spans="1:27" ht="15" thickBot="1">
      <c r="B30" s="1" t="s">
        <v>11</v>
      </c>
      <c r="C30" s="313"/>
      <c r="D30" s="337"/>
      <c r="E30" s="338"/>
      <c r="M30" s="310"/>
      <c r="N30" s="311"/>
      <c r="O30" s="311"/>
      <c r="P30" s="311"/>
      <c r="Q30" s="311"/>
      <c r="R30" s="311"/>
      <c r="S30" s="311"/>
      <c r="T30" s="311"/>
      <c r="U30" s="311"/>
      <c r="V30" s="311"/>
      <c r="W30" s="311"/>
      <c r="X30" s="311"/>
      <c r="Y30" s="311"/>
      <c r="Z30" s="311"/>
      <c r="AA30" s="312"/>
    </row>
    <row r="31" spans="1:27" ht="7.5" customHeight="1" thickBot="1">
      <c r="B31" s="1"/>
      <c r="M31" s="249"/>
      <c r="N31" s="249"/>
      <c r="O31" s="249"/>
      <c r="P31" s="249"/>
      <c r="Q31" s="249"/>
      <c r="R31" s="249"/>
      <c r="S31" s="249"/>
      <c r="T31" s="249"/>
      <c r="U31" s="249"/>
      <c r="V31" s="249"/>
      <c r="W31" s="249"/>
      <c r="X31" s="249"/>
      <c r="Y31" s="249"/>
      <c r="Z31" s="249"/>
      <c r="AA31" s="249"/>
    </row>
    <row r="32" spans="1:27" ht="15" thickBot="1">
      <c r="B32" s="1" t="s">
        <v>12</v>
      </c>
      <c r="C32" s="313"/>
      <c r="D32" s="337"/>
      <c r="E32" s="338"/>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5" thickBot="1">
      <c r="B34" s="1" t="s">
        <v>13</v>
      </c>
      <c r="C34" s="334"/>
      <c r="D34" s="335"/>
      <c r="E34" s="336"/>
      <c r="M34" s="249"/>
      <c r="N34" s="249"/>
      <c r="O34" s="249"/>
      <c r="P34" s="249"/>
      <c r="Q34" s="249"/>
      <c r="R34" s="249"/>
      <c r="S34" s="249"/>
      <c r="T34" s="249"/>
      <c r="U34" s="249"/>
      <c r="V34" s="249"/>
      <c r="W34" s="249"/>
      <c r="X34" s="249"/>
      <c r="Y34" s="249"/>
      <c r="Z34" s="249"/>
      <c r="AA34" s="249"/>
    </row>
    <row r="35" spans="2:27" ht="12.75" customHeight="1"/>
    <row r="36" spans="2:27" ht="15" thickBot="1"/>
    <row r="37" spans="2:27" ht="15" thickBot="1">
      <c r="B37" s="201" t="s">
        <v>287</v>
      </c>
      <c r="C37" s="174"/>
      <c r="D37" s="190" t="s">
        <v>286</v>
      </c>
      <c r="E37" s="190"/>
      <c r="F37" s="190"/>
      <c r="G37" s="190"/>
    </row>
    <row r="38" spans="2:27">
      <c r="M38" s="182"/>
      <c r="N38" s="182"/>
      <c r="O38" s="182"/>
      <c r="P38" s="182"/>
      <c r="Q38" s="182"/>
      <c r="R38" s="182"/>
      <c r="S38" s="182"/>
      <c r="T38" s="182"/>
      <c r="U38" s="182"/>
      <c r="V38" s="182"/>
      <c r="W38" s="182"/>
      <c r="X38" s="182"/>
      <c r="Y38" s="182"/>
      <c r="Z38" s="182"/>
      <c r="AA38" s="182"/>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55" ht="24.75" customHeight="1"/>
    <row r="56" ht="6" customHeight="1"/>
  </sheetData>
  <mergeCells count="25">
    <mergeCell ref="C34:E34"/>
    <mergeCell ref="C26:E26"/>
    <mergeCell ref="C28:E28"/>
    <mergeCell ref="C30:E30"/>
    <mergeCell ref="B3:K3"/>
    <mergeCell ref="C9:H9"/>
    <mergeCell ref="C32:E32"/>
    <mergeCell ref="C17:H17"/>
    <mergeCell ref="C13:H13"/>
    <mergeCell ref="C11:H11"/>
    <mergeCell ref="G26:H26"/>
    <mergeCell ref="G28:H28"/>
    <mergeCell ref="J7:L7"/>
    <mergeCell ref="C15:H15"/>
    <mergeCell ref="B24:K24"/>
    <mergeCell ref="M21:AA23"/>
    <mergeCell ref="M26:AA30"/>
    <mergeCell ref="C5:H5"/>
    <mergeCell ref="M5:AA5"/>
    <mergeCell ref="C19:H19"/>
    <mergeCell ref="M7:AA9"/>
    <mergeCell ref="M11:AA13"/>
    <mergeCell ref="M14:AA14"/>
    <mergeCell ref="M15:AA15"/>
    <mergeCell ref="M17:AA19"/>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Z34"/>
  <sheetViews>
    <sheetView showGridLines="0" tabSelected="1" workbookViewId="0">
      <selection activeCell="D30" sqref="D30:F30"/>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125" customWidth="1"/>
    <col min="9" max="9" width="2.75" customWidth="1"/>
    <col min="10" max="10" width="5.7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4" max="25" width="17.25" bestFit="1" customWidth="1"/>
    <col min="26" max="26" width="13.75" customWidth="1"/>
  </cols>
  <sheetData>
    <row r="1" spans="2:26" ht="3.75" customHeight="1" thickBot="1"/>
    <row r="2" spans="2:26" ht="24.75" thickBot="1">
      <c r="B2" s="411" t="s">
        <v>42</v>
      </c>
      <c r="C2" s="412"/>
      <c r="D2" s="412"/>
      <c r="E2" s="412"/>
      <c r="F2" s="412"/>
      <c r="G2" s="412"/>
      <c r="H2" s="412"/>
      <c r="I2" s="413"/>
      <c r="J2" s="413"/>
      <c r="K2" s="413"/>
      <c r="L2" s="413"/>
      <c r="M2" s="413"/>
      <c r="N2" s="413"/>
      <c r="O2" s="414"/>
    </row>
    <row r="3" spans="2:26" ht="6.75" customHeight="1" thickBot="1"/>
    <row r="4" spans="2:26" ht="20.100000000000001" customHeight="1" thickTop="1" thickBot="1">
      <c r="B4" s="1" t="s">
        <v>2</v>
      </c>
      <c r="C4" s="57"/>
      <c r="D4" t="s">
        <v>0</v>
      </c>
      <c r="E4" s="57"/>
      <c r="F4" t="s">
        <v>1</v>
      </c>
      <c r="G4" s="57"/>
      <c r="H4" t="s">
        <v>3</v>
      </c>
      <c r="Q4" s="16"/>
      <c r="V4" s="373" t="s">
        <v>366</v>
      </c>
      <c r="W4" s="374"/>
      <c r="X4" s="374"/>
      <c r="Y4" s="374"/>
      <c r="Z4" s="375"/>
    </row>
    <row r="5" spans="2:26" ht="4.5" customHeight="1" thickBot="1">
      <c r="B5" s="1"/>
      <c r="J5" s="346"/>
      <c r="K5" s="346"/>
      <c r="L5" s="346"/>
      <c r="Q5" s="16"/>
      <c r="X5" s="3"/>
      <c r="Y5" s="3"/>
    </row>
    <row r="6" spans="2:26" ht="20.100000000000001" customHeight="1" thickTop="1" thickBot="1">
      <c r="B6" s="1" t="s">
        <v>370</v>
      </c>
      <c r="C6" s="313"/>
      <c r="D6" s="314"/>
      <c r="E6" s="314"/>
      <c r="F6" s="314"/>
      <c r="G6" s="314"/>
      <c r="H6" s="315"/>
      <c r="S6" s="326"/>
      <c r="T6" s="326"/>
      <c r="U6" s="248"/>
      <c r="V6" s="373" t="s">
        <v>367</v>
      </c>
      <c r="W6" s="374"/>
      <c r="X6" s="374"/>
      <c r="Y6" s="374"/>
      <c r="Z6" s="375"/>
    </row>
    <row r="7" spans="2:26" ht="5.25" customHeight="1" thickBot="1">
      <c r="B7" s="1"/>
      <c r="V7" s="19"/>
      <c r="W7" s="19"/>
      <c r="X7" s="19"/>
      <c r="Y7" s="19"/>
      <c r="Z7" s="19"/>
    </row>
    <row r="8" spans="2:26" ht="20.100000000000001" customHeight="1" thickTop="1" thickBot="1">
      <c r="B8" s="1" t="s">
        <v>91</v>
      </c>
      <c r="C8" s="313"/>
      <c r="D8" s="314"/>
      <c r="E8" s="314"/>
      <c r="F8" s="314"/>
      <c r="G8" s="314"/>
      <c r="H8" s="315"/>
      <c r="Q8" s="16"/>
      <c r="V8" s="373" t="s">
        <v>387</v>
      </c>
      <c r="W8" s="374"/>
      <c r="X8" s="374"/>
      <c r="Y8" s="374"/>
      <c r="Z8" s="375"/>
    </row>
    <row r="9" spans="2:26" ht="5.25" customHeight="1" thickBot="1">
      <c r="B9" s="1"/>
      <c r="Q9" s="16"/>
      <c r="V9" s="19"/>
      <c r="W9" s="19"/>
      <c r="X9" s="268"/>
      <c r="Y9" s="268"/>
      <c r="Z9" s="19"/>
    </row>
    <row r="10" spans="2:26" ht="20.100000000000001" customHeight="1" thickTop="1" thickBot="1">
      <c r="B10" s="1" t="s">
        <v>271</v>
      </c>
      <c r="C10" s="334"/>
      <c r="D10" s="341"/>
      <c r="E10" s="342"/>
      <c r="G10" s="16"/>
      <c r="V10" s="373" t="s">
        <v>368</v>
      </c>
      <c r="W10" s="374"/>
      <c r="X10" s="374"/>
      <c r="Y10" s="374"/>
      <c r="Z10" s="375"/>
    </row>
    <row r="11" spans="2:26" ht="7.9" customHeight="1" thickBot="1">
      <c r="B11" s="1"/>
      <c r="G11" s="16"/>
      <c r="Q11" s="16"/>
      <c r="V11" s="19"/>
      <c r="W11" s="19"/>
      <c r="X11" s="268"/>
      <c r="Y11" s="268"/>
      <c r="Z11" s="19"/>
    </row>
    <row r="12" spans="2:26" ht="20.100000000000001" customHeight="1" thickTop="1" thickBot="1">
      <c r="B12" s="1" t="s">
        <v>374</v>
      </c>
      <c r="C12" s="57"/>
      <c r="Q12" s="16"/>
      <c r="V12" s="373" t="s">
        <v>369</v>
      </c>
      <c r="W12" s="374"/>
      <c r="X12" s="374"/>
      <c r="Y12" s="374"/>
      <c r="Z12" s="375"/>
    </row>
    <row r="13" spans="2:26" ht="5.25" customHeight="1" thickBot="1">
      <c r="B13" s="1"/>
      <c r="Q13" s="16"/>
      <c r="V13" s="19"/>
      <c r="W13" s="19"/>
      <c r="X13" s="268"/>
      <c r="Y13" s="268"/>
      <c r="Z13" s="19"/>
    </row>
    <row r="14" spans="2:26" ht="20.100000000000001" customHeight="1" thickTop="1" thickBot="1">
      <c r="B14" s="1" t="s">
        <v>375</v>
      </c>
      <c r="C14" s="57"/>
      <c r="D14" t="s">
        <v>0</v>
      </c>
      <c r="E14" s="57"/>
      <c r="F14" t="s">
        <v>1</v>
      </c>
      <c r="G14" s="57"/>
      <c r="H14" t="s">
        <v>3</v>
      </c>
      <c r="I14" t="s">
        <v>22</v>
      </c>
      <c r="J14" s="57"/>
      <c r="K14" t="s">
        <v>0</v>
      </c>
      <c r="L14" s="57"/>
      <c r="M14" t="s">
        <v>1</v>
      </c>
      <c r="N14" s="57"/>
      <c r="O14" t="s">
        <v>3</v>
      </c>
      <c r="Q14" s="16"/>
      <c r="V14" s="373" t="s">
        <v>388</v>
      </c>
      <c r="W14" s="374"/>
      <c r="X14" s="374"/>
      <c r="Y14" s="374"/>
      <c r="Z14" s="375"/>
    </row>
    <row r="15" spans="2:26" ht="8.25" customHeight="1" thickBot="1">
      <c r="B15" s="1"/>
      <c r="Q15" s="16"/>
      <c r="V15" s="19"/>
      <c r="W15" s="19"/>
      <c r="X15" s="268"/>
      <c r="Y15" s="268"/>
      <c r="Z15" s="19"/>
    </row>
    <row r="16" spans="2:26" ht="20.100000000000001" customHeight="1" thickTop="1" thickBot="1">
      <c r="B16" s="1" t="s">
        <v>97</v>
      </c>
      <c r="C16" s="251"/>
      <c r="D16" s="250"/>
      <c r="E16" s="250"/>
      <c r="F16" s="250"/>
      <c r="V16" s="373" t="s">
        <v>389</v>
      </c>
      <c r="W16" s="374"/>
      <c r="X16" s="374"/>
      <c r="Y16" s="374"/>
      <c r="Z16" s="375"/>
    </row>
    <row r="17" spans="2:26" ht="6" customHeight="1" thickTop="1">
      <c r="B17" s="1"/>
      <c r="J17" s="182"/>
      <c r="K17" s="182"/>
      <c r="L17" s="182"/>
      <c r="Q17" s="16"/>
      <c r="V17" s="19"/>
      <c r="W17" s="19"/>
      <c r="X17" s="268"/>
      <c r="Y17" s="268"/>
      <c r="Z17" s="19"/>
    </row>
    <row r="18" spans="2:26" ht="17.25">
      <c r="B18" s="1"/>
      <c r="J18" s="182"/>
      <c r="K18" s="182"/>
      <c r="L18" s="182"/>
      <c r="V18" s="356"/>
      <c r="W18" s="356"/>
      <c r="X18" s="356"/>
      <c r="Y18" s="356"/>
      <c r="Z18" s="356"/>
    </row>
    <row r="19" spans="2:26" ht="7.5" customHeight="1" thickBot="1">
      <c r="B19" s="1"/>
      <c r="V19" s="19"/>
      <c r="W19" s="19"/>
      <c r="X19" s="19"/>
      <c r="Y19" s="19"/>
      <c r="Z19" s="19"/>
    </row>
    <row r="20" spans="2:26" ht="24" customHeight="1" thickTop="1" thickBot="1">
      <c r="B20" s="415" t="s">
        <v>277</v>
      </c>
      <c r="C20" s="416"/>
      <c r="D20" s="416"/>
      <c r="E20" s="416"/>
      <c r="F20" s="413"/>
      <c r="G20" s="413"/>
      <c r="H20" s="413"/>
      <c r="I20" s="413"/>
      <c r="J20" s="413"/>
      <c r="K20" s="413"/>
      <c r="L20" s="413"/>
      <c r="M20" s="413"/>
      <c r="N20" s="413"/>
      <c r="O20" s="414"/>
      <c r="Q20" t="s">
        <v>17</v>
      </c>
      <c r="R20" s="252">
        <v>10</v>
      </c>
      <c r="S20" t="s">
        <v>18</v>
      </c>
      <c r="V20" s="358" t="s">
        <v>386</v>
      </c>
      <c r="W20" s="359"/>
      <c r="X20" s="359"/>
      <c r="Y20" s="359"/>
      <c r="Z20" s="360"/>
    </row>
    <row r="21" spans="2:26" ht="6.75" customHeight="1">
      <c r="V21" s="19"/>
      <c r="W21" s="19"/>
      <c r="X21" s="19"/>
      <c r="Y21" s="19"/>
      <c r="Z21" s="19"/>
    </row>
    <row r="22" spans="2:26" ht="18" thickBot="1">
      <c r="V22" s="19"/>
      <c r="W22" s="19"/>
      <c r="X22" s="19"/>
      <c r="Y22" s="19"/>
      <c r="Z22" s="19"/>
    </row>
    <row r="23" spans="2:26">
      <c r="B23" s="382"/>
      <c r="C23" s="383"/>
      <c r="D23" s="376" t="s">
        <v>390</v>
      </c>
      <c r="E23" s="377"/>
      <c r="F23" s="378"/>
      <c r="G23" s="376" t="s">
        <v>15</v>
      </c>
      <c r="H23" s="378"/>
      <c r="I23" s="376" t="s">
        <v>53</v>
      </c>
      <c r="J23" s="378"/>
      <c r="K23" s="376" t="s">
        <v>284</v>
      </c>
      <c r="L23" s="377"/>
      <c r="M23" s="377"/>
      <c r="N23" s="376" t="str">
        <f>"消費税"&amp;"("&amp;R20&amp;"%"&amp;")"</f>
        <v>消費税(10%)</v>
      </c>
      <c r="O23" s="378"/>
      <c r="P23" s="377" t="s">
        <v>54</v>
      </c>
      <c r="Q23" s="378"/>
      <c r="R23" s="426" t="s">
        <v>64</v>
      </c>
      <c r="S23" s="427"/>
      <c r="V23" s="356"/>
      <c r="W23" s="356"/>
      <c r="X23" s="356"/>
      <c r="Y23" s="356"/>
      <c r="Z23" s="356"/>
    </row>
    <row r="24" spans="2:26" ht="15" thickBot="1">
      <c r="B24" s="384"/>
      <c r="C24" s="385"/>
      <c r="D24" s="379"/>
      <c r="E24" s="380"/>
      <c r="F24" s="381"/>
      <c r="G24" s="379"/>
      <c r="H24" s="381"/>
      <c r="I24" s="379"/>
      <c r="J24" s="381"/>
      <c r="K24" s="379"/>
      <c r="L24" s="380"/>
      <c r="M24" s="380"/>
      <c r="N24" s="379"/>
      <c r="O24" s="381"/>
      <c r="P24" s="380"/>
      <c r="Q24" s="381"/>
      <c r="R24" s="379"/>
      <c r="S24" s="428"/>
      <c r="V24" s="356"/>
      <c r="W24" s="356"/>
      <c r="X24" s="356"/>
      <c r="Y24" s="356"/>
      <c r="Z24" s="356"/>
    </row>
    <row r="25" spans="2:26" ht="25.15" customHeight="1">
      <c r="B25" s="36"/>
      <c r="C25" s="23" t="s">
        <v>376</v>
      </c>
      <c r="D25" s="357"/>
      <c r="E25" s="357"/>
      <c r="F25" s="357"/>
      <c r="G25" s="386"/>
      <c r="H25" s="387"/>
      <c r="I25" s="433"/>
      <c r="J25" s="434"/>
      <c r="K25" s="369" t="str">
        <f>IF(D25="","",D25)</f>
        <v/>
      </c>
      <c r="L25" s="406"/>
      <c r="M25" s="370"/>
      <c r="N25" s="419" t="str">
        <f>IF(D25&gt;0,ROUND(K25*$R$20/100,0),"")</f>
        <v/>
      </c>
      <c r="O25" s="419"/>
      <c r="P25" s="369" t="str">
        <f>IF(D25&gt;0,K25+N25,"")</f>
        <v/>
      </c>
      <c r="Q25" s="370"/>
      <c r="R25" s="429"/>
      <c r="S25" s="430"/>
      <c r="V25" s="361" t="s">
        <v>391</v>
      </c>
      <c r="W25" s="362"/>
      <c r="X25" s="362"/>
      <c r="Y25" s="362"/>
      <c r="Z25" s="363"/>
    </row>
    <row r="26" spans="2:26" ht="25.15" customHeight="1" thickBot="1">
      <c r="B26" s="30"/>
      <c r="C26" s="20" t="s">
        <v>273</v>
      </c>
      <c r="D26" s="357"/>
      <c r="E26" s="357"/>
      <c r="F26" s="357"/>
      <c r="G26" s="354"/>
      <c r="H26" s="355"/>
      <c r="I26" s="431"/>
      <c r="J26" s="432"/>
      <c r="K26" s="369" t="str">
        <f>IF(D26&gt;0,D26,"")</f>
        <v/>
      </c>
      <c r="L26" s="406"/>
      <c r="M26" s="370"/>
      <c r="N26" s="419" t="str">
        <f>IF(D26&lt;&gt;0,ROUND(K26*$R$20/100,0),"")</f>
        <v/>
      </c>
      <c r="O26" s="419"/>
      <c r="P26" s="369" t="str">
        <f>IF(D26&lt;&gt;0,K26+N26,"")</f>
        <v/>
      </c>
      <c r="Q26" s="370"/>
      <c r="R26" s="352" t="s">
        <v>69</v>
      </c>
      <c r="S26" s="353"/>
      <c r="V26" s="364" t="s">
        <v>392</v>
      </c>
      <c r="W26" s="365"/>
      <c r="X26" s="365"/>
      <c r="Y26" s="365"/>
      <c r="Z26" s="366"/>
    </row>
    <row r="27" spans="2:26" ht="25.15" customHeight="1">
      <c r="B27" s="30"/>
      <c r="C27" s="20" t="s">
        <v>54</v>
      </c>
      <c r="D27" s="371" t="str">
        <f>IF(D25+D26&gt;0,D25+D26,"")</f>
        <v/>
      </c>
      <c r="E27" s="372"/>
      <c r="F27" s="351"/>
      <c r="G27" s="367"/>
      <c r="H27" s="368"/>
      <c r="I27" s="409"/>
      <c r="J27" s="410"/>
      <c r="K27" s="369" t="str">
        <f>IF(D27&lt;&gt;0,D27,"")</f>
        <v/>
      </c>
      <c r="L27" s="406"/>
      <c r="M27" s="370"/>
      <c r="N27" s="419" t="str">
        <f>IF(D25+D26&gt;0,ROUND(K27*$R$20/100,0),"")</f>
        <v/>
      </c>
      <c r="O27" s="419"/>
      <c r="P27" s="369" t="str">
        <f>IF(D25+D26&gt;0,K27+N27,"")</f>
        <v/>
      </c>
      <c r="Q27" s="370"/>
      <c r="R27" s="352" t="s">
        <v>69</v>
      </c>
      <c r="S27" s="353"/>
      <c r="V27" s="269"/>
      <c r="W27" s="269"/>
      <c r="X27" s="269"/>
      <c r="Y27" s="269"/>
      <c r="Z27" s="269"/>
    </row>
    <row r="28" spans="2:26" ht="25.15" customHeight="1" thickBot="1">
      <c r="B28" s="31" t="s">
        <v>57</v>
      </c>
      <c r="C28" s="20" t="s">
        <v>67</v>
      </c>
      <c r="D28" s="371" t="str">
        <f>IF(D29+D30&gt;0,D29+D30,"")</f>
        <v/>
      </c>
      <c r="E28" s="372"/>
      <c r="F28" s="351"/>
      <c r="G28" s="354" t="str">
        <f>IF(請求データ入力!$G$25&lt;&gt;0,請求データ入力!$G$25,"")</f>
        <v/>
      </c>
      <c r="H28" s="355"/>
      <c r="I28" s="409" t="str">
        <f>IF(請求データ入力!$I$25&lt;&gt;0,請求データ入力!$I$25,"")</f>
        <v/>
      </c>
      <c r="J28" s="410"/>
      <c r="K28" s="350" t="str">
        <f>IF(D28&lt;&gt;0,D28,"")</f>
        <v/>
      </c>
      <c r="L28" s="372"/>
      <c r="M28" s="351"/>
      <c r="N28" s="349" t="str">
        <f>IF(D29+D30&gt;0,ROUND(K28*$R$20/100,0),"")</f>
        <v/>
      </c>
      <c r="O28" s="349"/>
      <c r="P28" s="350" t="str">
        <f>IF(D29+D30&gt;0,K28+N28,"")</f>
        <v/>
      </c>
      <c r="Q28" s="351"/>
      <c r="R28" s="352" t="s">
        <v>69</v>
      </c>
      <c r="S28" s="353"/>
      <c r="V28" s="19"/>
      <c r="W28" s="19"/>
      <c r="X28" s="19"/>
      <c r="Y28" s="19"/>
      <c r="Z28" s="19"/>
    </row>
    <row r="29" spans="2:26" ht="25.15" customHeight="1" thickBot="1">
      <c r="B29" s="32" t="s">
        <v>58</v>
      </c>
      <c r="C29" s="25" t="s">
        <v>92</v>
      </c>
      <c r="D29" s="394"/>
      <c r="E29" s="395"/>
      <c r="F29" s="396"/>
      <c r="G29" s="407" t="str">
        <f>IF(請求データ入力!$G$25&lt;&gt;0,請求データ入力!$G$25,"")</f>
        <v/>
      </c>
      <c r="H29" s="408"/>
      <c r="I29" s="404" t="str">
        <f>IF(請求データ入力!$I$25&lt;&gt;0,請求データ入力!$I$25,"")</f>
        <v/>
      </c>
      <c r="J29" s="405"/>
      <c r="K29" s="369" t="str">
        <f>IF(D29&gt;0,D29,"")</f>
        <v/>
      </c>
      <c r="L29" s="406"/>
      <c r="M29" s="370"/>
      <c r="N29" s="419" t="str">
        <f>IF(D29&gt;0,ROUND(K29*$R$20/100,0),"")</f>
        <v/>
      </c>
      <c r="O29" s="419"/>
      <c r="P29" s="369" t="str">
        <f>IF(D29&gt;0,K29+N29,"")</f>
        <v/>
      </c>
      <c r="Q29" s="370"/>
      <c r="R29" s="400" t="s">
        <v>69</v>
      </c>
      <c r="S29" s="401"/>
      <c r="V29" s="361" t="s">
        <v>393</v>
      </c>
      <c r="W29" s="362"/>
      <c r="X29" s="362"/>
      <c r="Y29" s="362"/>
      <c r="Z29" s="363"/>
    </row>
    <row r="30" spans="2:26" ht="25.15" customHeight="1" thickTop="1" thickBot="1">
      <c r="B30" s="33" t="s">
        <v>59</v>
      </c>
      <c r="C30" s="24" t="s">
        <v>93</v>
      </c>
      <c r="D30" s="397"/>
      <c r="E30" s="397"/>
      <c r="F30" s="397"/>
      <c r="G30" s="398" t="str">
        <f>IF(請求データ入力!$G$25&lt;&gt;0,請求データ入力!$G$25,"")</f>
        <v/>
      </c>
      <c r="H30" s="399"/>
      <c r="I30" s="392" t="str">
        <f>IF(請求データ入力!$I$25&lt;&gt;0,請求データ入力!$I$25,"")</f>
        <v/>
      </c>
      <c r="J30" s="393"/>
      <c r="K30" s="423" t="str">
        <f>IF(D30&gt;0,D30,"")</f>
        <v/>
      </c>
      <c r="L30" s="402"/>
      <c r="M30" s="403"/>
      <c r="N30" s="424" t="str">
        <f>IF(D30&gt;0,ROUND(K30*$R$20/100,0),"")</f>
        <v/>
      </c>
      <c r="O30" s="424"/>
      <c r="P30" s="402" t="str">
        <f>IF(D30&gt;0,K30+N30,"")</f>
        <v/>
      </c>
      <c r="Q30" s="403"/>
      <c r="R30" s="388" t="str">
        <f>IF(R25="","",R25)</f>
        <v/>
      </c>
      <c r="S30" s="389"/>
      <c r="T30" s="56"/>
      <c r="V30" s="364" t="s">
        <v>394</v>
      </c>
      <c r="W30" s="365"/>
      <c r="X30" s="365"/>
      <c r="Y30" s="365"/>
      <c r="Z30" s="366"/>
    </row>
    <row r="31" spans="2:26" ht="25.15" customHeight="1" thickTop="1" thickBot="1">
      <c r="B31" s="34" t="s">
        <v>60</v>
      </c>
      <c r="C31" s="35" t="s">
        <v>56</v>
      </c>
      <c r="D31" s="420" t="str">
        <f>IF(D27="","",D27-D28)</f>
        <v/>
      </c>
      <c r="E31" s="421"/>
      <c r="F31" s="422"/>
      <c r="G31" s="417" t="str">
        <f>IF(請求データ入力!$G$25&lt;&gt;0,請求データ入力!$G$25,"")</f>
        <v/>
      </c>
      <c r="H31" s="418"/>
      <c r="I31" s="417" t="str">
        <f>IF(請求データ入力!$I$25&lt;&gt;0,請求データ入力!$I$25,"")</f>
        <v/>
      </c>
      <c r="J31" s="418"/>
      <c r="K31" s="390" t="str">
        <f>IF($D$25+$D$26&gt;0,K27-K28,"")</f>
        <v/>
      </c>
      <c r="L31" s="391"/>
      <c r="M31" s="425"/>
      <c r="N31" s="390" t="str">
        <f>IF($D$25+$D$26&gt;0,N27-N28,"")</f>
        <v/>
      </c>
      <c r="O31" s="391"/>
      <c r="P31" s="390" t="str">
        <f>IF($D$25+$D$26&gt;0,P27-P28,"")</f>
        <v/>
      </c>
      <c r="Q31" s="391"/>
      <c r="R31" s="347" t="s">
        <v>69</v>
      </c>
      <c r="S31" s="348"/>
    </row>
    <row r="32" spans="2:26">
      <c r="I32" s="16"/>
      <c r="V32" s="326"/>
      <c r="W32" s="326"/>
      <c r="X32" s="326"/>
      <c r="Y32" s="326"/>
      <c r="Z32" s="326"/>
    </row>
    <row r="33" spans="2:7" ht="15" thickBot="1"/>
    <row r="34" spans="2:7" ht="25.15" customHeight="1" thickBot="1">
      <c r="B34" s="201" t="s">
        <v>287</v>
      </c>
      <c r="C34" s="174"/>
      <c r="D34" s="190" t="s">
        <v>286</v>
      </c>
      <c r="E34" s="190"/>
      <c r="F34" s="190"/>
      <c r="G34" s="190"/>
    </row>
  </sheetData>
  <mergeCells count="79">
    <mergeCell ref="K27:M27"/>
    <mergeCell ref="N27:O27"/>
    <mergeCell ref="K25:M25"/>
    <mergeCell ref="N25:O25"/>
    <mergeCell ref="N23:O24"/>
    <mergeCell ref="G23:H24"/>
    <mergeCell ref="P23:Q24"/>
    <mergeCell ref="K23:M24"/>
    <mergeCell ref="P26:Q26"/>
    <mergeCell ref="R26:S26"/>
    <mergeCell ref="K26:M26"/>
    <mergeCell ref="N26:O26"/>
    <mergeCell ref="R23:S24"/>
    <mergeCell ref="P25:Q25"/>
    <mergeCell ref="R25:S25"/>
    <mergeCell ref="I26:J26"/>
    <mergeCell ref="I23:J24"/>
    <mergeCell ref="I25:J25"/>
    <mergeCell ref="B2:O2"/>
    <mergeCell ref="B20:O20"/>
    <mergeCell ref="J5:L5"/>
    <mergeCell ref="I31:J31"/>
    <mergeCell ref="P31:Q31"/>
    <mergeCell ref="K28:M28"/>
    <mergeCell ref="N29:O29"/>
    <mergeCell ref="P29:Q29"/>
    <mergeCell ref="D31:F31"/>
    <mergeCell ref="G28:H28"/>
    <mergeCell ref="G31:H31"/>
    <mergeCell ref="K30:M30"/>
    <mergeCell ref="N30:O30"/>
    <mergeCell ref="K31:M31"/>
    <mergeCell ref="D27:F27"/>
    <mergeCell ref="I27:J27"/>
    <mergeCell ref="R30:S30"/>
    <mergeCell ref="N31:O31"/>
    <mergeCell ref="I30:J30"/>
    <mergeCell ref="R28:S28"/>
    <mergeCell ref="D29:F29"/>
    <mergeCell ref="D30:F30"/>
    <mergeCell ref="G30:H30"/>
    <mergeCell ref="R29:S29"/>
    <mergeCell ref="P30:Q30"/>
    <mergeCell ref="I29:J29"/>
    <mergeCell ref="K29:M29"/>
    <mergeCell ref="G29:H29"/>
    <mergeCell ref="I28:J28"/>
    <mergeCell ref="G27:H27"/>
    <mergeCell ref="P27:Q27"/>
    <mergeCell ref="D28:F28"/>
    <mergeCell ref="V4:Z4"/>
    <mergeCell ref="V8:Z8"/>
    <mergeCell ref="V10:Z10"/>
    <mergeCell ref="V12:Z12"/>
    <mergeCell ref="V14:Z14"/>
    <mergeCell ref="V16:Z16"/>
    <mergeCell ref="V6:Z6"/>
    <mergeCell ref="D23:F24"/>
    <mergeCell ref="C8:H8"/>
    <mergeCell ref="B23:C24"/>
    <mergeCell ref="G25:H25"/>
    <mergeCell ref="C10:E10"/>
    <mergeCell ref="D25:F25"/>
    <mergeCell ref="V32:Z32"/>
    <mergeCell ref="C6:H6"/>
    <mergeCell ref="S6:T6"/>
    <mergeCell ref="R31:S31"/>
    <mergeCell ref="N28:O28"/>
    <mergeCell ref="P28:Q28"/>
    <mergeCell ref="R27:S27"/>
    <mergeCell ref="G26:H26"/>
    <mergeCell ref="V18:Z18"/>
    <mergeCell ref="D26:F26"/>
    <mergeCell ref="V20:Z20"/>
    <mergeCell ref="V23:Z24"/>
    <mergeCell ref="V25:Z25"/>
    <mergeCell ref="V26:Z26"/>
    <mergeCell ref="V29:Z29"/>
    <mergeCell ref="V30:Z30"/>
  </mergeCells>
  <phoneticPr fontId="3"/>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I25:J31" xr:uid="{00000000-0002-0000-0200-000001000000}">
      <formula1>"式,本,㎥,m,         ,箇所,"</formula1>
    </dataValidation>
  </dataValidations>
  <pageMargins left="0.25" right="0.25" top="0.75" bottom="0.75" header="0.3" footer="0.3"/>
  <pageSetup paperSize="9"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X112"/>
  <sheetViews>
    <sheetView showGridLines="0" showZeros="0" topLeftCell="C1" zoomScale="70" zoomScaleNormal="70" workbookViewId="0">
      <selection activeCell="K24" sqref="K24"/>
    </sheetView>
  </sheetViews>
  <sheetFormatPr defaultRowHeight="14.25"/>
  <cols>
    <col min="1" max="1" width="1.25" customWidth="1"/>
    <col min="2" max="6" width="9.125" customWidth="1"/>
    <col min="7" max="7" width="5.625" customWidth="1"/>
    <col min="8" max="8" width="7.25" customWidth="1"/>
    <col min="9" max="9" width="4" customWidth="1"/>
    <col min="10" max="10" width="17.125" customWidth="1"/>
    <col min="11" max="11" width="14.75" customWidth="1"/>
    <col min="12" max="12" width="10.875" customWidth="1"/>
    <col min="13" max="13" width="8.125" customWidth="1"/>
    <col min="14" max="14" width="5.5" customWidth="1"/>
    <col min="15" max="15" width="7.75" customWidth="1"/>
    <col min="16" max="16" width="2.25" customWidth="1"/>
    <col min="17" max="18" width="6.875" customWidth="1"/>
    <col min="19" max="19" width="11.75" customWidth="1"/>
    <col min="20" max="20" width="7.875" customWidth="1"/>
    <col min="21" max="21" width="8.25" customWidth="1"/>
    <col min="22" max="22" width="7" customWidth="1"/>
  </cols>
  <sheetData>
    <row r="1" spans="2:22" ht="4.5" customHeight="1"/>
    <row r="2" spans="2:22" ht="17.25" customHeight="1">
      <c r="B2" s="19" t="s">
        <v>19</v>
      </c>
      <c r="G2" s="679" t="s">
        <v>66</v>
      </c>
      <c r="H2" s="491"/>
      <c r="I2" s="491"/>
      <c r="J2" s="491"/>
      <c r="K2" s="680" t="str">
        <f>請求データ入力!C4&amp;"年"</f>
        <v>年</v>
      </c>
      <c r="L2" s="680">
        <f>請求データ入力!E4</f>
        <v>0</v>
      </c>
      <c r="M2" s="677" t="s">
        <v>36</v>
      </c>
      <c r="N2" s="678"/>
      <c r="R2" s="649" t="str">
        <f>初期入力!B5</f>
        <v>登録番号</v>
      </c>
      <c r="S2" s="649"/>
      <c r="T2" s="650">
        <f>初期入力!C5</f>
        <v>0</v>
      </c>
      <c r="U2" s="650"/>
      <c r="V2" s="650"/>
    </row>
    <row r="3" spans="2:22" ht="19.5" customHeight="1">
      <c r="B3" s="7"/>
      <c r="G3" s="491"/>
      <c r="H3" s="491"/>
      <c r="I3" s="491"/>
      <c r="J3" s="491"/>
      <c r="K3" s="680"/>
      <c r="L3" s="680"/>
      <c r="M3" s="678"/>
      <c r="N3" s="678"/>
      <c r="S3" s="637" t="str">
        <f>請求データ入力!C4&amp;"年"&amp;請求データ入力!E4&amp;"月"&amp;請求データ入力!G4&amp;"日"</f>
        <v>年月日</v>
      </c>
      <c r="T3" s="637"/>
      <c r="U3" s="637"/>
      <c r="V3" s="637"/>
    </row>
    <row r="4" spans="2:22" ht="15.75" customHeight="1">
      <c r="B4" s="7"/>
      <c r="J4" s="8"/>
      <c r="K4" s="8"/>
      <c r="L4" s="8"/>
      <c r="M4" s="9"/>
      <c r="N4" s="9"/>
      <c r="O4" s="10"/>
      <c r="P4" s="8"/>
    </row>
    <row r="5" spans="2:22" ht="18.75">
      <c r="B5" s="589" t="s">
        <v>20</v>
      </c>
      <c r="C5" s="589"/>
      <c r="D5" s="589"/>
      <c r="E5" s="589"/>
      <c r="F5" s="589"/>
      <c r="G5" s="589"/>
      <c r="K5" s="346"/>
      <c r="L5" s="346"/>
      <c r="M5" s="346"/>
      <c r="N5" s="681" t="s">
        <v>24</v>
      </c>
      <c r="O5" s="346"/>
      <c r="Q5" s="13">
        <f>初期入力!$C$7</f>
        <v>0</v>
      </c>
      <c r="R5" s="13" t="s">
        <v>25</v>
      </c>
      <c r="S5" s="87">
        <f>初期入力!$E$7</f>
        <v>0</v>
      </c>
      <c r="T5" s="13"/>
      <c r="U5" s="13"/>
      <c r="V5" s="13"/>
    </row>
    <row r="6" spans="2:22" ht="23.25" customHeight="1">
      <c r="B6" s="479">
        <f>請求データ入力!C6</f>
        <v>0</v>
      </c>
      <c r="C6" s="479"/>
      <c r="D6" s="479"/>
      <c r="E6" s="479"/>
      <c r="F6" s="479"/>
      <c r="G6" s="479"/>
      <c r="H6" s="614" t="s">
        <v>21</v>
      </c>
      <c r="J6" s="11"/>
      <c r="K6" s="11"/>
      <c r="L6" s="11"/>
      <c r="M6" s="12"/>
      <c r="N6" s="586" t="s">
        <v>5</v>
      </c>
      <c r="O6" s="490"/>
      <c r="Q6" s="615">
        <f>初期入力!$C$9</f>
        <v>0</v>
      </c>
      <c r="R6" s="616"/>
      <c r="S6" s="616"/>
      <c r="T6" s="616"/>
      <c r="U6" s="616"/>
      <c r="V6" s="616"/>
    </row>
    <row r="7" spans="2:22" ht="19.149999999999999" customHeight="1">
      <c r="B7" s="478">
        <f>請求データ入力!$C$8</f>
        <v>0</v>
      </c>
      <c r="C7" s="478"/>
      <c r="D7" s="478"/>
      <c r="E7" s="478"/>
      <c r="F7" s="478"/>
      <c r="G7" s="478"/>
      <c r="H7" s="614"/>
      <c r="N7" s="603" t="s">
        <v>26</v>
      </c>
      <c r="O7" s="491"/>
      <c r="Q7" s="682">
        <f>初期入力!$C$11</f>
        <v>0</v>
      </c>
      <c r="R7" s="682" ph="1"/>
      <c r="S7" s="682" ph="1"/>
      <c r="T7" s="682" ph="1"/>
      <c r="U7" s="71"/>
      <c r="V7" s="72"/>
    </row>
    <row r="8" spans="2:22" ht="21.75" customHeight="1">
      <c r="B8" s="490" t="str">
        <f>"（工事担当者　"&amp;請求データ入力!$C$12&amp;"　様）"</f>
        <v>（工事担当者　　様）</v>
      </c>
      <c r="C8" s="490"/>
      <c r="D8" s="490"/>
      <c r="E8" s="490"/>
      <c r="F8" s="490"/>
      <c r="G8" s="490"/>
      <c r="N8" s="588" t="s">
        <v>6</v>
      </c>
      <c r="O8" s="491"/>
      <c r="Q8" s="589">
        <f>初期入力!$C$13</f>
        <v>0</v>
      </c>
      <c r="R8" s="589" ph="1"/>
      <c r="S8" s="589" ph="1"/>
      <c r="T8" s="589" ph="1"/>
      <c r="U8" s="590"/>
      <c r="V8" s="73" t="s">
        <v>79</v>
      </c>
    </row>
    <row r="9" spans="2:22" ht="21.75" customHeight="1">
      <c r="B9" s="5" t="s">
        <v>23</v>
      </c>
      <c r="C9" s="346" t="str">
        <f>IF(請求データ入力!C14="","",請求データ入力!C14&amp;"年"&amp;請求データ入力!E14&amp;"月"&amp;請求データ入力!G14&amp;"日")</f>
        <v/>
      </c>
      <c r="D9" s="346"/>
      <c r="E9" s="6" t="s">
        <v>35</v>
      </c>
      <c r="F9" s="591" t="str">
        <f>IF(請求データ入力!J14="","",請求データ入力!J14&amp;"年"&amp;請求データ入力!L14&amp;"月"&amp;請求データ入力!N14&amp;"日")</f>
        <v/>
      </c>
      <c r="G9" s="591"/>
      <c r="H9" s="282"/>
      <c r="N9" s="491"/>
      <c r="O9" s="491"/>
      <c r="Q9" s="592">
        <f>初期入力!$C$15</f>
        <v>0</v>
      </c>
      <c r="R9" s="592" ph="1"/>
      <c r="S9" s="592" ph="1"/>
      <c r="T9" s="592" ph="1"/>
      <c r="U9" s="590"/>
      <c r="V9" s="72"/>
    </row>
    <row r="10" spans="2:22" ht="17.100000000000001" customHeight="1">
      <c r="C10" t="s">
        <v>33</v>
      </c>
      <c r="N10" s="586" t="s">
        <v>27</v>
      </c>
      <c r="O10" s="491"/>
      <c r="Q10" s="671">
        <f>初期入力!$C$17</f>
        <v>0</v>
      </c>
      <c r="R10" s="590"/>
      <c r="S10" s="590"/>
      <c r="T10" s="590"/>
      <c r="U10" s="590"/>
      <c r="V10" s="72"/>
    </row>
    <row r="11" spans="2:22" ht="16.5" customHeight="1">
      <c r="O11" s="15"/>
      <c r="Q11" s="611">
        <f>初期入力!$I$26</f>
        <v>0</v>
      </c>
      <c r="R11" s="612"/>
      <c r="S11" s="77"/>
      <c r="T11" s="611">
        <f>初期入力!$I$28</f>
        <v>0</v>
      </c>
      <c r="U11" s="612"/>
      <c r="V11" s="13"/>
    </row>
    <row r="12" spans="2:22" ht="17.100000000000001" customHeight="1">
      <c r="C12" s="346" t="s">
        <v>453</v>
      </c>
      <c r="D12" s="346"/>
      <c r="E12" s="346">
        <f>請求データ入力!C16</f>
        <v>0</v>
      </c>
      <c r="F12" s="346"/>
      <c r="N12" s="586" t="s">
        <v>28</v>
      </c>
      <c r="O12" s="491"/>
      <c r="Q12" s="600">
        <f>初期入力!$C$26</f>
        <v>0</v>
      </c>
      <c r="R12" s="600"/>
      <c r="S12" s="17"/>
      <c r="T12" s="600">
        <f>初期入力!$C$28</f>
        <v>0</v>
      </c>
      <c r="U12" s="600"/>
      <c r="V12" s="17"/>
    </row>
    <row r="13" spans="2:22" ht="15.95" customHeight="1">
      <c r="B13" s="190"/>
      <c r="C13" s="190"/>
      <c r="D13" s="190"/>
      <c r="E13" s="190"/>
      <c r="F13" s="190"/>
      <c r="G13" s="190"/>
      <c r="N13" s="586" t="s">
        <v>31</v>
      </c>
      <c r="O13" s="491"/>
      <c r="Q13" s="670">
        <f>初期入力!$C$30</f>
        <v>0</v>
      </c>
      <c r="R13" s="670" ph="1"/>
      <c r="S13" s="670" ph="1"/>
      <c r="T13" s="670" ph="1"/>
      <c r="U13" s="670" ph="1"/>
      <c r="V13" s="670"/>
    </row>
    <row r="14" spans="2:22" ht="15.95" customHeight="1">
      <c r="O14" s="13"/>
      <c r="Q14" s="672">
        <f>初期入力!$C$32</f>
        <v>0</v>
      </c>
      <c r="R14" s="672"/>
      <c r="S14" s="13" t="s">
        <v>32</v>
      </c>
      <c r="T14" s="587" t="str">
        <f>初期入力!$C$34&amp;"号）"</f>
        <v>号）</v>
      </c>
      <c r="U14" s="587"/>
      <c r="V14" s="587"/>
    </row>
    <row r="15" spans="2:22" ht="9.9499999999999993" customHeight="1" thickBot="1">
      <c r="P15" s="13"/>
      <c r="Q15" s="13"/>
      <c r="R15" s="13"/>
      <c r="S15" s="13"/>
      <c r="T15" s="13"/>
      <c r="U15" s="13"/>
      <c r="V15" s="13"/>
    </row>
    <row r="16" spans="2:22" ht="21" customHeight="1" thickTop="1" thickBot="1">
      <c r="B16" s="1"/>
      <c r="C16" s="1"/>
      <c r="D16" s="1"/>
      <c r="E16" s="1"/>
      <c r="F16" s="1"/>
      <c r="G16" s="1"/>
      <c r="K16" s="1"/>
      <c r="L16" s="684" t="s">
        <v>34</v>
      </c>
      <c r="M16" s="685"/>
      <c r="N16" s="688" t="s">
        <v>383</v>
      </c>
      <c r="O16" s="689"/>
      <c r="P16" s="689"/>
      <c r="Q16" s="690"/>
      <c r="R16" s="652" t="str">
        <f>請求データ入力!N23</f>
        <v>消費税(10%)</v>
      </c>
      <c r="S16" s="653"/>
      <c r="T16" s="654" t="s">
        <v>381</v>
      </c>
      <c r="U16" s="655"/>
      <c r="V16" s="656"/>
    </row>
    <row r="17" spans="2:22" ht="21" customHeight="1">
      <c r="L17" s="686" t="str">
        <f>初期入力!C21&amp;初期入力!E21</f>
        <v/>
      </c>
      <c r="M17" s="687"/>
      <c r="N17" s="691" t="str">
        <f>N26</f>
        <v/>
      </c>
      <c r="O17" s="692"/>
      <c r="P17" s="692"/>
      <c r="Q17" s="693"/>
      <c r="R17" s="657" t="str">
        <f>Q26</f>
        <v/>
      </c>
      <c r="S17" s="658" t="str">
        <f>IF(請求データ入力!$D$25&lt;&gt;0,請求データ入力!$D$25,"")</f>
        <v/>
      </c>
      <c r="T17" s="662" t="str">
        <f>$S$26</f>
        <v/>
      </c>
      <c r="U17" s="663"/>
      <c r="V17" s="664"/>
    </row>
    <row r="18" spans="2:22" ht="25.5" customHeight="1" thickBot="1">
      <c r="B18" s="1"/>
      <c r="C18" s="1"/>
      <c r="D18" s="1"/>
      <c r="E18" s="1"/>
      <c r="F18" s="1"/>
      <c r="L18" s="474"/>
      <c r="M18" s="475"/>
      <c r="N18" s="634"/>
      <c r="O18" s="635"/>
      <c r="P18" s="635"/>
      <c r="Q18" s="636"/>
      <c r="R18" s="659" t="str">
        <f>IF(請求データ入力!$D$25&lt;&gt;0,請求データ入力!$D$25,"")</f>
        <v/>
      </c>
      <c r="S18" s="660" t="str">
        <f>IF(請求データ入力!$D$25&lt;&gt;0,請求データ入力!$D$25,"")</f>
        <v/>
      </c>
      <c r="T18" s="665"/>
      <c r="U18" s="572"/>
      <c r="V18" s="666"/>
    </row>
    <row r="19" spans="2:22" ht="26.25" customHeight="1">
      <c r="B19" s="86" t="s">
        <v>71</v>
      </c>
      <c r="C19" s="673" t="s">
        <v>96</v>
      </c>
      <c r="D19" s="673"/>
      <c r="E19" s="673"/>
      <c r="F19" s="673"/>
      <c r="G19" s="673"/>
      <c r="H19" s="674"/>
      <c r="I19" s="694"/>
      <c r="J19" s="695"/>
      <c r="K19" s="661" t="s">
        <v>16</v>
      </c>
      <c r="L19" s="540" t="s">
        <v>15</v>
      </c>
      <c r="M19" s="540" t="s">
        <v>53</v>
      </c>
      <c r="N19" s="542" t="s">
        <v>62</v>
      </c>
      <c r="O19" s="675"/>
      <c r="P19" s="675"/>
      <c r="Q19" s="542" t="s">
        <v>63</v>
      </c>
      <c r="R19" s="543"/>
      <c r="S19" s="546" t="s">
        <v>54</v>
      </c>
      <c r="T19" s="661"/>
      <c r="U19" s="667" t="s">
        <v>64</v>
      </c>
      <c r="V19" s="668"/>
    </row>
    <row r="20" spans="2:22" ht="22.5" customHeight="1" thickBot="1">
      <c r="B20" s="86"/>
      <c r="C20" s="673" t="s">
        <v>70</v>
      </c>
      <c r="D20" s="673"/>
      <c r="E20" s="673"/>
      <c r="F20" s="673"/>
      <c r="G20" s="673"/>
      <c r="H20" s="55"/>
      <c r="I20" s="696"/>
      <c r="J20" s="697"/>
      <c r="K20" s="567"/>
      <c r="L20" s="541"/>
      <c r="M20" s="541"/>
      <c r="N20" s="676"/>
      <c r="O20" s="629"/>
      <c r="P20" s="629"/>
      <c r="Q20" s="544"/>
      <c r="R20" s="545"/>
      <c r="S20" s="544"/>
      <c r="T20" s="567"/>
      <c r="U20" s="669"/>
      <c r="V20" s="631"/>
    </row>
    <row r="21" spans="2:22" ht="28.5" customHeight="1">
      <c r="B21" s="86" t="s">
        <v>72</v>
      </c>
      <c r="C21" s="673" t="s">
        <v>44</v>
      </c>
      <c r="D21" s="673"/>
      <c r="E21" s="673"/>
      <c r="F21" s="673"/>
      <c r="G21" s="673"/>
      <c r="H21" s="674"/>
      <c r="I21" s="54"/>
      <c r="J21" s="79" t="s">
        <v>376</v>
      </c>
      <c r="K21" s="187" t="str">
        <f>IF(請求データ入力!$D$25&lt;&gt;0,請求データ入力!$D$25,"")</f>
        <v/>
      </c>
      <c r="L21" s="47">
        <f>請求データ入力!$G$25</f>
        <v>0</v>
      </c>
      <c r="M21" s="47">
        <f>請求データ入力!$I$25</f>
        <v>0</v>
      </c>
      <c r="N21" s="553" t="str">
        <f>請求データ入力!$K$25</f>
        <v/>
      </c>
      <c r="O21" s="554"/>
      <c r="P21" s="555"/>
      <c r="Q21" s="556" t="str">
        <f>請求データ入力!$N$25</f>
        <v/>
      </c>
      <c r="R21" s="557"/>
      <c r="S21" s="553" t="str">
        <f>請求データ入力!$P$25</f>
        <v/>
      </c>
      <c r="T21" s="555"/>
      <c r="U21" s="651">
        <f>請求データ入力!$R$25</f>
        <v>0</v>
      </c>
      <c r="V21" s="536"/>
    </row>
    <row r="22" spans="2:22" ht="28.5" customHeight="1">
      <c r="B22" s="86" t="s">
        <v>73</v>
      </c>
      <c r="C22" s="673" t="s">
        <v>270</v>
      </c>
      <c r="D22" s="673"/>
      <c r="E22" s="673"/>
      <c r="F22" s="673"/>
      <c r="G22" s="673"/>
      <c r="H22" s="674"/>
      <c r="I22" s="29"/>
      <c r="J22" s="74" t="s">
        <v>273</v>
      </c>
      <c r="K22" s="188" t="str">
        <f>IF(請求データ入力!$D$26&lt;&gt;0,請求データ入力!$D$26,"")</f>
        <v/>
      </c>
      <c r="L22" s="49">
        <f>請求データ入力!$G$26</f>
        <v>0</v>
      </c>
      <c r="M22" s="49">
        <f>請求データ入力!$I$26</f>
        <v>0</v>
      </c>
      <c r="N22" s="502" t="str">
        <f>請求データ入力!$K$26</f>
        <v/>
      </c>
      <c r="O22" s="503"/>
      <c r="P22" s="504"/>
      <c r="Q22" s="560" t="str">
        <f>請求データ入力!$N$26</f>
        <v/>
      </c>
      <c r="R22" s="502"/>
      <c r="S22" s="502" t="str">
        <f>請求データ入力!$P$26</f>
        <v/>
      </c>
      <c r="T22" s="504"/>
      <c r="U22" s="706" t="str">
        <f>請求データ入力!$R$26</f>
        <v>　</v>
      </c>
      <c r="V22" s="707"/>
    </row>
    <row r="23" spans="2:22" ht="28.5" customHeight="1">
      <c r="B23" s="86" t="s">
        <v>74</v>
      </c>
      <c r="C23" s="84" t="s">
        <v>45</v>
      </c>
      <c r="D23" s="84"/>
      <c r="E23" s="84"/>
      <c r="F23" s="84"/>
      <c r="G23" s="84"/>
      <c r="H23" s="85"/>
      <c r="I23" s="29"/>
      <c r="J23" s="74" t="s">
        <v>54</v>
      </c>
      <c r="K23" s="186" t="str">
        <f>IF(請求データ入力!$D$25&lt;&gt;0,請求データ入力!$D$27,"")</f>
        <v/>
      </c>
      <c r="L23" s="48"/>
      <c r="M23" s="48"/>
      <c r="N23" s="502" t="str">
        <f>請求データ入力!$K$27</f>
        <v/>
      </c>
      <c r="O23" s="503"/>
      <c r="P23" s="504"/>
      <c r="Q23" s="560" t="str">
        <f>請求データ入力!$N$27</f>
        <v/>
      </c>
      <c r="R23" s="502"/>
      <c r="S23" s="502" t="str">
        <f>請求データ入力!$P$27</f>
        <v/>
      </c>
      <c r="T23" s="504"/>
      <c r="U23" s="706" t="str">
        <f>請求データ入力!$R$27</f>
        <v>　</v>
      </c>
      <c r="V23" s="707"/>
    </row>
    <row r="24" spans="2:22" ht="28.5" customHeight="1">
      <c r="B24" s="55"/>
      <c r="C24" s="84" t="s">
        <v>46</v>
      </c>
      <c r="D24" s="84"/>
      <c r="E24" s="84"/>
      <c r="F24" s="84"/>
      <c r="G24" s="84"/>
      <c r="H24" s="85"/>
      <c r="I24" s="31" t="s">
        <v>57</v>
      </c>
      <c r="J24" s="74" t="s">
        <v>67</v>
      </c>
      <c r="K24" s="186" t="str">
        <f>請求データ入力!$D$28</f>
        <v/>
      </c>
      <c r="L24" s="39" t="str">
        <f>請求データ入力!$G$28</f>
        <v/>
      </c>
      <c r="M24" s="40" t="str">
        <f>請求データ入力!$I$28</f>
        <v/>
      </c>
      <c r="N24" s="502" t="str">
        <f>請求データ入力!$K$28</f>
        <v/>
      </c>
      <c r="O24" s="503"/>
      <c r="P24" s="504"/>
      <c r="Q24" s="560" t="str">
        <f>請求データ入力!$N$28</f>
        <v/>
      </c>
      <c r="R24" s="502"/>
      <c r="S24" s="502" t="str">
        <f>請求データ入力!$P$28</f>
        <v/>
      </c>
      <c r="T24" s="504"/>
      <c r="U24" s="706" t="str">
        <f>請求データ入力!$R$28</f>
        <v>　</v>
      </c>
      <c r="V24" s="707"/>
    </row>
    <row r="25" spans="2:22" ht="28.5" customHeight="1" thickBot="1">
      <c r="B25" s="55"/>
      <c r="C25" s="84" t="s">
        <v>255</v>
      </c>
      <c r="D25" s="84"/>
      <c r="E25" s="84"/>
      <c r="F25" s="84"/>
      <c r="G25" s="84"/>
      <c r="H25" s="85"/>
      <c r="I25" s="32" t="s">
        <v>58</v>
      </c>
      <c r="J25" s="80" t="s">
        <v>55</v>
      </c>
      <c r="K25" s="289">
        <f>請求データ入力!$D$29</f>
        <v>0</v>
      </c>
      <c r="L25" s="42" t="str">
        <f>請求データ入力!$G$29</f>
        <v/>
      </c>
      <c r="M25" s="43" t="str">
        <f>請求データ入力!$I$29</f>
        <v/>
      </c>
      <c r="N25" s="499" t="str">
        <f>請求データ入力!$K$29</f>
        <v/>
      </c>
      <c r="O25" s="500"/>
      <c r="P25" s="501"/>
      <c r="Q25" s="561" t="str">
        <f>請求データ入力!$N$29</f>
        <v/>
      </c>
      <c r="R25" s="499"/>
      <c r="S25" s="499" t="str">
        <f>請求データ入力!$P$29</f>
        <v/>
      </c>
      <c r="T25" s="501"/>
      <c r="U25" s="718" t="str">
        <f>請求データ入力!$R$29</f>
        <v>　</v>
      </c>
      <c r="V25" s="455"/>
    </row>
    <row r="26" spans="2:22" ht="28.5" customHeight="1" thickTop="1" thickBot="1">
      <c r="B26" s="86" t="s">
        <v>256</v>
      </c>
      <c r="C26" s="84" t="s">
        <v>257</v>
      </c>
      <c r="D26" s="84"/>
      <c r="E26" s="84"/>
      <c r="F26" s="84"/>
      <c r="G26" s="84"/>
      <c r="H26" s="85"/>
      <c r="I26" s="33" t="s">
        <v>59</v>
      </c>
      <c r="J26" s="81" t="s">
        <v>61</v>
      </c>
      <c r="K26" s="288">
        <f>請求データ入力!$D$30</f>
        <v>0</v>
      </c>
      <c r="L26" s="45" t="str">
        <f>請求データ入力!$G$30</f>
        <v/>
      </c>
      <c r="M26" s="46" t="str">
        <f>請求データ入力!$I$30</f>
        <v/>
      </c>
      <c r="N26" s="549" t="str">
        <f>請求データ入力!$K$30</f>
        <v/>
      </c>
      <c r="O26" s="550"/>
      <c r="P26" s="551"/>
      <c r="Q26" s="552" t="str">
        <f>請求データ入力!$N$30</f>
        <v/>
      </c>
      <c r="R26" s="549"/>
      <c r="S26" s="549" t="str">
        <f>請求データ入力!$P$30</f>
        <v/>
      </c>
      <c r="T26" s="551"/>
      <c r="U26" s="547" t="str">
        <f>請求データ入力!$R$30</f>
        <v/>
      </c>
      <c r="V26" s="548"/>
    </row>
    <row r="27" spans="2:22" ht="28.5" customHeight="1" thickTop="1" thickBot="1">
      <c r="B27" s="1"/>
      <c r="C27" s="273" t="s">
        <v>258</v>
      </c>
      <c r="D27" s="7"/>
      <c r="E27" s="1"/>
      <c r="F27" s="1"/>
      <c r="G27" s="1"/>
      <c r="H27" s="1"/>
      <c r="I27" s="51" t="s">
        <v>60</v>
      </c>
      <c r="J27" s="82" t="s">
        <v>56</v>
      </c>
      <c r="K27" s="183" t="str">
        <f>IF(請求データ入力!$D$25&lt;&gt;0,請求データ入力!$D$31,"")</f>
        <v/>
      </c>
      <c r="L27" s="52" t="str">
        <f>請求データ入力!$G$31</f>
        <v/>
      </c>
      <c r="M27" s="52" t="str">
        <f>請求データ入力!$I$31</f>
        <v/>
      </c>
      <c r="N27" s="646" t="str">
        <f>請求データ入力!$K$31</f>
        <v/>
      </c>
      <c r="O27" s="647"/>
      <c r="P27" s="648"/>
      <c r="Q27" s="646" t="str">
        <f>請求データ入力!$N$31</f>
        <v/>
      </c>
      <c r="R27" s="647"/>
      <c r="S27" s="646" t="str">
        <f>請求データ入力!$P$31</f>
        <v/>
      </c>
      <c r="T27" s="648"/>
      <c r="U27" s="716" t="str">
        <f>請求データ入力!$R$31</f>
        <v>　</v>
      </c>
      <c r="V27" s="717"/>
    </row>
    <row r="28" spans="2:22" ht="24.95" customHeight="1">
      <c r="B28" s="86" t="s">
        <v>396</v>
      </c>
      <c r="C28" s="271" t="s">
        <v>444</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713" t="s">
        <v>76</v>
      </c>
      <c r="L30" s="714"/>
      <c r="M30" s="714"/>
      <c r="N30" s="714"/>
      <c r="O30" s="714"/>
      <c r="P30" s="714"/>
      <c r="Q30" s="714"/>
      <c r="R30" s="714"/>
      <c r="S30" s="714"/>
      <c r="T30" s="715"/>
      <c r="U30" s="18"/>
      <c r="V30" s="18"/>
    </row>
    <row r="31" spans="2:22" ht="24.95" customHeight="1">
      <c r="B31" s="50"/>
      <c r="C31" s="50"/>
      <c r="D31" s="50"/>
      <c r="E31" s="50"/>
      <c r="F31" s="50"/>
      <c r="G31" s="18"/>
      <c r="H31" s="18"/>
      <c r="I31" s="182"/>
      <c r="K31" s="638" t="s">
        <v>378</v>
      </c>
      <c r="L31" s="639"/>
      <c r="M31" s="639"/>
      <c r="N31" s="639"/>
      <c r="O31" s="639"/>
      <c r="P31" s="639"/>
      <c r="Q31" s="639"/>
      <c r="R31" s="639"/>
      <c r="S31" s="639"/>
      <c r="T31" s="640"/>
      <c r="U31" s="18"/>
      <c r="V31" s="18"/>
    </row>
    <row r="32" spans="2:22" ht="25.15" customHeight="1">
      <c r="B32" s="50"/>
      <c r="C32" s="50"/>
      <c r="D32" s="50"/>
      <c r="E32" s="50"/>
      <c r="F32" s="50"/>
      <c r="G32" s="18"/>
      <c r="H32" s="18"/>
      <c r="I32" s="182"/>
      <c r="K32" s="641" t="s">
        <v>446</v>
      </c>
      <c r="L32" s="516"/>
      <c r="M32" s="516"/>
      <c r="N32" s="516"/>
      <c r="O32" s="516"/>
      <c r="P32" s="516"/>
      <c r="Q32" s="516"/>
      <c r="R32" s="516"/>
      <c r="S32" s="516"/>
      <c r="T32" s="642"/>
      <c r="U32" s="18"/>
      <c r="V32" s="18"/>
    </row>
    <row r="33" spans="2:50" ht="25.15" customHeight="1" thickBot="1">
      <c r="B33" s="50"/>
      <c r="C33" s="50"/>
      <c r="D33" s="50"/>
      <c r="E33" s="50"/>
      <c r="F33" s="50"/>
      <c r="G33" s="18"/>
      <c r="H33" s="18"/>
      <c r="I33" s="274"/>
      <c r="K33" s="643" t="s">
        <v>75</v>
      </c>
      <c r="L33" s="644"/>
      <c r="M33" s="644"/>
      <c r="N33" s="644"/>
      <c r="O33" s="644"/>
      <c r="P33" s="644"/>
      <c r="Q33" s="644"/>
      <c r="R33" s="644"/>
      <c r="S33" s="644"/>
      <c r="T33" s="645"/>
      <c r="U33" s="18"/>
      <c r="V33" s="18"/>
    </row>
    <row r="34" spans="2:50" ht="25.15" customHeight="1">
      <c r="I34" s="274"/>
    </row>
    <row r="35" spans="2:50" ht="25.15" customHeight="1">
      <c r="I35" s="274"/>
    </row>
    <row r="36" spans="2:50" ht="17.25" customHeight="1">
      <c r="B36" s="19" t="s">
        <v>43</v>
      </c>
      <c r="G36" s="679" t="s">
        <v>66</v>
      </c>
      <c r="H36" s="491"/>
      <c r="I36" s="491"/>
      <c r="J36" s="491"/>
      <c r="K36" s="683" t="str">
        <f>K2</f>
        <v>年</v>
      </c>
      <c r="L36" s="680">
        <f>L2</f>
        <v>0</v>
      </c>
      <c r="M36" s="677" t="s">
        <v>36</v>
      </c>
      <c r="N36" s="678"/>
      <c r="R36" s="649" t="str">
        <f>R2</f>
        <v>登録番号</v>
      </c>
      <c r="S36" s="649"/>
      <c r="T36" s="650">
        <f>T2</f>
        <v>0</v>
      </c>
      <c r="U36" s="650"/>
      <c r="V36" s="650"/>
      <c r="AS36" ph="1"/>
      <c r="AT36" ph="1"/>
      <c r="AU36" ph="1"/>
      <c r="AV36" ph="1"/>
      <c r="AW36" ph="1"/>
      <c r="AX36" ph="1"/>
    </row>
    <row r="37" spans="2:50" ht="19.5" customHeight="1">
      <c r="B37" s="7"/>
      <c r="G37" s="491"/>
      <c r="H37" s="491"/>
      <c r="I37" s="491"/>
      <c r="J37" s="491"/>
      <c r="K37" s="683"/>
      <c r="L37" s="680"/>
      <c r="M37" s="678"/>
      <c r="N37" s="678"/>
      <c r="S37" s="637" t="str">
        <f>S3</f>
        <v>年月日</v>
      </c>
      <c r="T37" s="637"/>
      <c r="U37" s="637"/>
      <c r="V37" s="637"/>
      <c r="AS37" ph="1"/>
      <c r="AT37" ph="1"/>
      <c r="AU37" ph="1"/>
      <c r="AV37" ph="1"/>
      <c r="AW37" ph="1"/>
      <c r="AX37" ph="1"/>
    </row>
    <row r="38" spans="2:50" ht="12.75" customHeight="1">
      <c r="B38" s="7"/>
      <c r="J38" s="8"/>
      <c r="K38" s="8"/>
      <c r="L38" s="8"/>
      <c r="M38" s="9"/>
      <c r="N38" s="9"/>
      <c r="O38" s="10"/>
      <c r="P38" s="8"/>
      <c r="AS38" ph="1"/>
      <c r="AT38" ph="1"/>
      <c r="AU38" ph="1"/>
      <c r="AV38" ph="1"/>
      <c r="AW38" ph="1"/>
      <c r="AX38" ph="1"/>
    </row>
    <row r="39" spans="2:50" ht="23.1" customHeight="1">
      <c r="B39" s="589" t="s">
        <v>20</v>
      </c>
      <c r="C39" s="589"/>
      <c r="D39" s="589"/>
      <c r="E39" s="589"/>
      <c r="F39" s="589"/>
      <c r="G39" s="589"/>
      <c r="N39" s="587" t="s">
        <v>24</v>
      </c>
      <c r="O39" s="491"/>
      <c r="Q39" s="13">
        <f>初期入力!$C$7</f>
        <v>0</v>
      </c>
      <c r="R39" s="13" t="s">
        <v>25</v>
      </c>
      <c r="S39" s="13">
        <f>初期入力!$E$7</f>
        <v>0</v>
      </c>
      <c r="T39" s="13"/>
      <c r="U39" s="13"/>
      <c r="V39" s="13"/>
    </row>
    <row r="40" spans="2:50" ht="19.149999999999999" customHeight="1">
      <c r="B40" s="479">
        <f>B6</f>
        <v>0</v>
      </c>
      <c r="C40" s="479"/>
      <c r="D40" s="479"/>
      <c r="E40" s="479"/>
      <c r="F40" s="479"/>
      <c r="G40" s="479"/>
      <c r="H40" s="614" t="s">
        <v>21</v>
      </c>
      <c r="J40" s="11"/>
      <c r="K40" s="11"/>
      <c r="L40" s="11"/>
      <c r="M40" s="12"/>
      <c r="N40" s="586" t="s">
        <v>5</v>
      </c>
      <c r="O40" s="490"/>
      <c r="Q40" s="615">
        <f>初期入力!$C$9</f>
        <v>0</v>
      </c>
      <c r="R40" s="616"/>
      <c r="S40" s="616"/>
      <c r="T40" s="616"/>
      <c r="U40" s="616"/>
      <c r="V40" s="616"/>
    </row>
    <row r="41" spans="2:50" ht="19.149999999999999" customHeight="1">
      <c r="B41" s="478">
        <f>B7</f>
        <v>0</v>
      </c>
      <c r="C41" s="478"/>
      <c r="D41" s="478"/>
      <c r="E41" s="478"/>
      <c r="F41" s="478"/>
      <c r="G41" s="478"/>
      <c r="H41" s="614"/>
      <c r="N41" s="603" t="s">
        <v>26</v>
      </c>
      <c r="O41" s="491"/>
      <c r="Q41" s="604">
        <f>初期入力!$C$11</f>
        <v>0</v>
      </c>
      <c r="R41" s="604" ph="1"/>
      <c r="S41" s="604" ph="1"/>
      <c r="T41" s="604" ph="1"/>
      <c r="U41" s="71"/>
      <c r="V41" s="72"/>
    </row>
    <row r="42" spans="2:50" ht="21" customHeight="1">
      <c r="B42" s="490" t="str">
        <f>B8</f>
        <v>（工事担当者　　様）</v>
      </c>
      <c r="C42" s="490"/>
      <c r="D42" s="490"/>
      <c r="E42" s="490"/>
      <c r="F42" s="490"/>
      <c r="G42" s="490"/>
      <c r="N42" s="588" t="s">
        <v>6</v>
      </c>
      <c r="O42" s="491"/>
      <c r="Q42" s="589">
        <f>初期入力!$C$13</f>
        <v>0</v>
      </c>
      <c r="R42" s="589" ph="1"/>
      <c r="S42" s="589" ph="1"/>
      <c r="T42" s="589" ph="1"/>
      <c r="U42" s="590"/>
      <c r="V42" s="73" t="s">
        <v>79</v>
      </c>
      <c r="AS42" ph="1"/>
      <c r="AT42" ph="1"/>
      <c r="AU42" ph="1"/>
      <c r="AV42" ph="1"/>
      <c r="AW42" ph="1"/>
      <c r="AX42" ph="1"/>
    </row>
    <row r="43" spans="2:50" ht="21" customHeight="1">
      <c r="B43" s="5" t="s">
        <v>23</v>
      </c>
      <c r="C43" s="591" t="str">
        <f>C9</f>
        <v/>
      </c>
      <c r="D43" s="591"/>
      <c r="E43" s="6" t="s">
        <v>35</v>
      </c>
      <c r="F43" s="591" t="str">
        <f>F9</f>
        <v/>
      </c>
      <c r="G43" s="346"/>
      <c r="H43" s="261"/>
      <c r="N43" s="491"/>
      <c r="O43" s="491"/>
      <c r="Q43" s="592">
        <f>初期入力!$C$15</f>
        <v>0</v>
      </c>
      <c r="R43" s="592" ph="1"/>
      <c r="S43" s="592" ph="1"/>
      <c r="T43" s="592" ph="1"/>
      <c r="U43" s="590"/>
      <c r="V43" s="72"/>
    </row>
    <row r="44" spans="2:50" ht="15.75" customHeight="1">
      <c r="C44" t="s">
        <v>33</v>
      </c>
      <c r="N44" s="586" t="s">
        <v>27</v>
      </c>
      <c r="O44" s="491"/>
      <c r="Q44" s="590">
        <f>初期入力!$C$17</f>
        <v>0</v>
      </c>
      <c r="R44" s="590"/>
      <c r="S44" s="590"/>
      <c r="T44" s="590"/>
      <c r="U44" s="590"/>
      <c r="V44" s="72"/>
    </row>
    <row r="45" spans="2:50" ht="15.75" customHeight="1">
      <c r="O45" s="15"/>
      <c r="Q45" s="611">
        <f>初期入力!$I$26</f>
        <v>0</v>
      </c>
      <c r="R45" s="612"/>
      <c r="S45" s="77"/>
      <c r="T45" s="611">
        <f>初期入力!$I$28</f>
        <v>0</v>
      </c>
      <c r="U45" s="612"/>
      <c r="V45" s="13"/>
    </row>
    <row r="46" spans="2:50" ht="15.75" customHeight="1">
      <c r="C46" s="346" t="s">
        <v>453</v>
      </c>
      <c r="D46" s="346"/>
      <c r="E46" s="346">
        <f>E12</f>
        <v>0</v>
      </c>
      <c r="F46" s="346"/>
      <c r="N46" s="586" t="s">
        <v>28</v>
      </c>
      <c r="O46" s="491"/>
      <c r="Q46" s="628">
        <f>初期入力!$C$26</f>
        <v>0</v>
      </c>
      <c r="R46" s="628"/>
      <c r="S46" s="17" t="s">
        <v>29</v>
      </c>
      <c r="T46" s="628">
        <f>初期入力!$C$28</f>
        <v>0</v>
      </c>
      <c r="U46" s="628"/>
      <c r="V46" s="17" t="s">
        <v>30</v>
      </c>
    </row>
    <row r="47" spans="2:50" ht="15.95" customHeight="1">
      <c r="B47" s="435"/>
      <c r="C47" s="435"/>
      <c r="D47" s="2"/>
      <c r="E47" s="2"/>
      <c r="F47" s="2"/>
      <c r="N47" s="586" t="s">
        <v>31</v>
      </c>
      <c r="O47" s="491"/>
      <c r="Q47" s="708">
        <f>初期入力!$C$30</f>
        <v>0</v>
      </c>
      <c r="R47" s="708" ph="1"/>
      <c r="S47" s="708" ph="1"/>
      <c r="T47" s="708" ph="1"/>
      <c r="U47" s="708" ph="1"/>
      <c r="V47" s="708"/>
    </row>
    <row r="48" spans="2:50" ht="15.95" customHeight="1">
      <c r="O48" s="13"/>
      <c r="Q48" s="599">
        <f>初期入力!$C$32</f>
        <v>0</v>
      </c>
      <c r="R48" s="599"/>
      <c r="S48" s="13" t="s">
        <v>32</v>
      </c>
      <c r="T48" s="587" t="str">
        <f>初期入力!$C$34&amp;"号）"</f>
        <v>号）</v>
      </c>
      <c r="U48" s="587"/>
      <c r="V48" s="587"/>
    </row>
    <row r="49" spans="2:22" ht="9.9499999999999993" customHeight="1" thickBot="1">
      <c r="P49" s="13"/>
      <c r="Q49" s="13"/>
      <c r="R49" s="13"/>
      <c r="S49" s="13"/>
      <c r="T49" s="13"/>
      <c r="U49" s="13"/>
      <c r="V49" s="13"/>
    </row>
    <row r="50" spans="2:22" ht="24.95" customHeight="1">
      <c r="K50" s="1"/>
      <c r="L50" s="476" t="s">
        <v>34</v>
      </c>
      <c r="M50" s="477"/>
      <c r="N50" s="596" t="s">
        <v>382</v>
      </c>
      <c r="O50" s="597"/>
      <c r="P50" s="597"/>
      <c r="Q50" s="598"/>
      <c r="R50" s="593" t="str">
        <f>R16</f>
        <v>消費税(10%)</v>
      </c>
      <c r="S50" s="595"/>
      <c r="T50" s="593" t="s">
        <v>381</v>
      </c>
      <c r="U50" s="594"/>
      <c r="V50" s="595"/>
    </row>
    <row r="51" spans="2:22" ht="26.25" customHeight="1">
      <c r="B51" s="436"/>
      <c r="C51" s="436"/>
      <c r="D51" s="436"/>
      <c r="E51" s="436"/>
      <c r="F51" s="255"/>
      <c r="L51" s="472" t="str">
        <f>L17</f>
        <v/>
      </c>
      <c r="M51" s="473"/>
      <c r="N51" s="578" t="str">
        <f>N17</f>
        <v/>
      </c>
      <c r="O51" s="632"/>
      <c r="P51" s="632"/>
      <c r="Q51" s="633"/>
      <c r="R51" s="709" t="str">
        <f>R17</f>
        <v/>
      </c>
      <c r="S51" s="710" t="str">
        <f>IF(請求データ入力!$D$25&lt;&gt;0,請求データ入力!$D$25,"")</f>
        <v/>
      </c>
      <c r="T51" s="568" t="str">
        <f>$S$26</f>
        <v/>
      </c>
      <c r="U51" s="569"/>
      <c r="V51" s="570"/>
    </row>
    <row r="52" spans="2:22" ht="22.15" customHeight="1" thickBot="1">
      <c r="B52" s="76"/>
      <c r="C52" s="76"/>
      <c r="D52" s="76"/>
      <c r="E52" s="76"/>
      <c r="F52" s="76"/>
      <c r="L52" s="474"/>
      <c r="M52" s="475"/>
      <c r="N52" s="634"/>
      <c r="O52" s="635"/>
      <c r="P52" s="635"/>
      <c r="Q52" s="636"/>
      <c r="R52" s="711" t="str">
        <f>IF(請求データ入力!$D$25&lt;&gt;0,請求データ入力!$D$25,"")</f>
        <v/>
      </c>
      <c r="S52" s="712" t="str">
        <f>IF(請求データ入力!$D$25&lt;&gt;0,請求データ入力!$D$25,"")</f>
        <v/>
      </c>
      <c r="T52" s="581"/>
      <c r="U52" s="582"/>
      <c r="V52" s="583"/>
    </row>
    <row r="53" spans="2:22" ht="27" customHeight="1" thickBot="1">
      <c r="B53" s="469" t="s">
        <v>379</v>
      </c>
      <c r="C53" s="470"/>
      <c r="D53" s="470"/>
      <c r="E53" s="470"/>
      <c r="F53" s="471"/>
      <c r="I53" s="523"/>
      <c r="J53" s="385"/>
      <c r="K53" s="260" t="s">
        <v>16</v>
      </c>
      <c r="L53" s="254" t="s">
        <v>15</v>
      </c>
      <c r="M53" s="253" t="s">
        <v>53</v>
      </c>
      <c r="N53" s="576" t="s">
        <v>62</v>
      </c>
      <c r="O53" s="629"/>
      <c r="P53" s="629"/>
      <c r="Q53" s="544" t="s">
        <v>63</v>
      </c>
      <c r="R53" s="545"/>
      <c r="S53" s="544" t="s">
        <v>54</v>
      </c>
      <c r="T53" s="567"/>
      <c r="U53" s="630" t="s">
        <v>64</v>
      </c>
      <c r="V53" s="631"/>
    </row>
    <row r="54" spans="2:22" ht="27" customHeight="1">
      <c r="B54" s="80"/>
      <c r="C54" s="80"/>
      <c r="D54" s="80"/>
      <c r="E54" s="80"/>
      <c r="F54" s="256"/>
      <c r="I54" s="37"/>
      <c r="J54" s="21" t="s">
        <v>376</v>
      </c>
      <c r="K54" s="259" t="str">
        <f t="shared" ref="K54:N55" si="0">K21</f>
        <v/>
      </c>
      <c r="L54" s="61">
        <f t="shared" si="0"/>
        <v>0</v>
      </c>
      <c r="M54" s="61">
        <f t="shared" si="0"/>
        <v>0</v>
      </c>
      <c r="N54" s="701" t="str">
        <f t="shared" si="0"/>
        <v/>
      </c>
      <c r="O54" s="702"/>
      <c r="P54" s="703"/>
      <c r="Q54" s="704" t="str">
        <f t="shared" ref="Q54:Q60" si="1">Q21</f>
        <v/>
      </c>
      <c r="R54" s="705"/>
      <c r="S54" s="701" t="str">
        <f t="shared" ref="S54:S60" si="2">S21</f>
        <v/>
      </c>
      <c r="T54" s="703"/>
      <c r="U54" s="542">
        <f t="shared" ref="U54:U60" si="3">U21</f>
        <v>0</v>
      </c>
      <c r="V54" s="575"/>
    </row>
    <row r="55" spans="2:22" ht="27" customHeight="1">
      <c r="B55" s="441"/>
      <c r="C55" s="441"/>
      <c r="D55" s="441"/>
      <c r="E55" s="441"/>
      <c r="F55" s="467"/>
      <c r="I55" s="38"/>
      <c r="J55" s="22" t="s">
        <v>273</v>
      </c>
      <c r="K55" s="202" t="str">
        <f t="shared" si="0"/>
        <v/>
      </c>
      <c r="L55" s="60">
        <f t="shared" si="0"/>
        <v>0</v>
      </c>
      <c r="M55" s="60">
        <f t="shared" si="0"/>
        <v>0</v>
      </c>
      <c r="N55" s="350" t="str">
        <f t="shared" si="0"/>
        <v/>
      </c>
      <c r="O55" s="372"/>
      <c r="P55" s="351"/>
      <c r="Q55" s="349" t="str">
        <f t="shared" si="1"/>
        <v/>
      </c>
      <c r="R55" s="350"/>
      <c r="S55" s="350" t="str">
        <f t="shared" si="2"/>
        <v/>
      </c>
      <c r="T55" s="351"/>
      <c r="U55" s="558" t="str">
        <f t="shared" si="3"/>
        <v>　</v>
      </c>
      <c r="V55" s="559"/>
    </row>
    <row r="56" spans="2:22" ht="27" customHeight="1" thickBot="1">
      <c r="B56" s="441"/>
      <c r="C56" s="441"/>
      <c r="D56" s="441"/>
      <c r="E56" s="441"/>
      <c r="F56" s="468"/>
      <c r="I56" s="38"/>
      <c r="J56" s="74" t="s">
        <v>54</v>
      </c>
      <c r="K56" s="191" t="str">
        <f>K23</f>
        <v/>
      </c>
      <c r="L56" s="253"/>
      <c r="M56" s="61"/>
      <c r="N56" s="350" t="str">
        <f>N23</f>
        <v/>
      </c>
      <c r="O56" s="372"/>
      <c r="P56" s="351"/>
      <c r="Q56" s="349" t="str">
        <f t="shared" si="1"/>
        <v/>
      </c>
      <c r="R56" s="350"/>
      <c r="S56" s="350" t="str">
        <f t="shared" si="2"/>
        <v/>
      </c>
      <c r="T56" s="351"/>
      <c r="U56" s="558" t="str">
        <f t="shared" si="3"/>
        <v>　</v>
      </c>
      <c r="V56" s="559"/>
    </row>
    <row r="57" spans="2:22" ht="27" customHeight="1">
      <c r="B57" s="442" t="s">
        <v>267</v>
      </c>
      <c r="C57" s="443"/>
      <c r="D57" s="450" t="s">
        <v>266</v>
      </c>
      <c r="E57" s="443"/>
      <c r="F57" s="452" t="s">
        <v>380</v>
      </c>
      <c r="G57" s="452"/>
      <c r="H57" s="453"/>
      <c r="I57" s="26" t="s">
        <v>57</v>
      </c>
      <c r="J57" s="22" t="s">
        <v>67</v>
      </c>
      <c r="K57" s="191" t="str">
        <f>K24</f>
        <v/>
      </c>
      <c r="L57" s="59" t="str">
        <f t="shared" ref="L57:M60" si="4">L24</f>
        <v/>
      </c>
      <c r="M57" s="62" t="str">
        <f t="shared" si="4"/>
        <v/>
      </c>
      <c r="N57" s="350" t="str">
        <f>N24</f>
        <v/>
      </c>
      <c r="O57" s="372"/>
      <c r="P57" s="351"/>
      <c r="Q57" s="349" t="str">
        <f t="shared" si="1"/>
        <v/>
      </c>
      <c r="R57" s="350"/>
      <c r="S57" s="350" t="str">
        <f t="shared" si="2"/>
        <v/>
      </c>
      <c r="T57" s="351"/>
      <c r="U57" s="558" t="str">
        <f t="shared" si="3"/>
        <v>　</v>
      </c>
      <c r="V57" s="559"/>
    </row>
    <row r="58" spans="2:22" ht="27" customHeight="1" thickBot="1">
      <c r="B58" s="444"/>
      <c r="C58" s="445"/>
      <c r="D58" s="451"/>
      <c r="E58" s="445"/>
      <c r="F58" s="454"/>
      <c r="G58" s="454"/>
      <c r="H58" s="455"/>
      <c r="I58" s="27" t="s">
        <v>58</v>
      </c>
      <c r="J58" s="41" t="s">
        <v>55</v>
      </c>
      <c r="K58" s="193">
        <f>K25</f>
        <v>0</v>
      </c>
      <c r="L58" s="65" t="str">
        <f t="shared" si="4"/>
        <v/>
      </c>
      <c r="M58" s="63" t="str">
        <f t="shared" si="4"/>
        <v/>
      </c>
      <c r="N58" s="369" t="str">
        <f>N25</f>
        <v/>
      </c>
      <c r="O58" s="406"/>
      <c r="P58" s="370"/>
      <c r="Q58" s="419" t="str">
        <f t="shared" si="1"/>
        <v/>
      </c>
      <c r="R58" s="369"/>
      <c r="S58" s="369" t="str">
        <f t="shared" si="2"/>
        <v/>
      </c>
      <c r="T58" s="370"/>
      <c r="U58" s="558" t="str">
        <f t="shared" si="3"/>
        <v>　</v>
      </c>
      <c r="V58" s="559"/>
    </row>
    <row r="59" spans="2:22" ht="27" customHeight="1" thickTop="1" thickBot="1">
      <c r="B59" s="463"/>
      <c r="C59" s="464"/>
      <c r="D59" s="446"/>
      <c r="E59" s="447"/>
      <c r="F59" s="459">
        <f>請求データ入力!C10</f>
        <v>0</v>
      </c>
      <c r="G59" s="459"/>
      <c r="H59" s="460"/>
      <c r="I59" s="67" t="s">
        <v>59</v>
      </c>
      <c r="J59" s="44" t="s">
        <v>61</v>
      </c>
      <c r="K59" s="192">
        <f>K26</f>
        <v>0</v>
      </c>
      <c r="L59" s="66" t="str">
        <f t="shared" si="4"/>
        <v/>
      </c>
      <c r="M59" s="64" t="str">
        <f t="shared" si="4"/>
        <v/>
      </c>
      <c r="N59" s="423" t="str">
        <f>N26</f>
        <v/>
      </c>
      <c r="O59" s="402"/>
      <c r="P59" s="403"/>
      <c r="Q59" s="424" t="str">
        <f t="shared" si="1"/>
        <v/>
      </c>
      <c r="R59" s="423"/>
      <c r="S59" s="423" t="str">
        <f t="shared" si="2"/>
        <v/>
      </c>
      <c r="T59" s="403"/>
      <c r="U59" s="547" t="str">
        <f t="shared" si="3"/>
        <v/>
      </c>
      <c r="V59" s="548"/>
    </row>
    <row r="60" spans="2:22" ht="27" customHeight="1" thickTop="1" thickBot="1">
      <c r="B60" s="465"/>
      <c r="C60" s="466"/>
      <c r="D60" s="448"/>
      <c r="E60" s="449"/>
      <c r="F60" s="461"/>
      <c r="G60" s="461"/>
      <c r="H60" s="462"/>
      <c r="I60" s="68" t="s">
        <v>60</v>
      </c>
      <c r="J60" s="69" t="s">
        <v>56</v>
      </c>
      <c r="K60" s="194" t="str">
        <f>K27</f>
        <v/>
      </c>
      <c r="L60" s="70" t="str">
        <f t="shared" si="4"/>
        <v/>
      </c>
      <c r="M60" s="70" t="str">
        <f t="shared" si="4"/>
        <v/>
      </c>
      <c r="N60" s="625" t="str">
        <f>N27</f>
        <v/>
      </c>
      <c r="O60" s="626"/>
      <c r="P60" s="627"/>
      <c r="Q60" s="625" t="str">
        <f t="shared" si="1"/>
        <v/>
      </c>
      <c r="R60" s="626"/>
      <c r="S60" s="625" t="str">
        <f t="shared" si="2"/>
        <v/>
      </c>
      <c r="T60" s="627"/>
      <c r="U60" s="530" t="str">
        <f t="shared" si="3"/>
        <v>　</v>
      </c>
      <c r="V60" s="531"/>
    </row>
    <row r="61" spans="2:22" ht="28.5" customHeight="1">
      <c r="B61" s="484" t="s">
        <v>65</v>
      </c>
      <c r="C61" s="485"/>
      <c r="D61" s="485"/>
      <c r="E61" s="485"/>
      <c r="F61" s="485"/>
      <c r="G61" s="485"/>
      <c r="H61" s="486"/>
      <c r="I61" s="452" t="s">
        <v>68</v>
      </c>
      <c r="J61" s="624"/>
      <c r="K61" s="533" t="s">
        <v>77</v>
      </c>
      <c r="L61" s="452"/>
      <c r="M61" s="534"/>
      <c r="N61" s="537" t="s">
        <v>62</v>
      </c>
      <c r="O61" s="623"/>
      <c r="P61" s="624"/>
      <c r="Q61" s="533" t="s">
        <v>63</v>
      </c>
      <c r="R61" s="534"/>
      <c r="S61" s="533" t="s">
        <v>54</v>
      </c>
      <c r="T61" s="534"/>
      <c r="U61" s="535" t="s">
        <v>78</v>
      </c>
      <c r="V61" s="536"/>
    </row>
    <row r="62" spans="2:22" ht="28.5" customHeight="1">
      <c r="B62" s="456"/>
      <c r="C62" s="438"/>
      <c r="D62" s="482"/>
      <c r="E62" s="438"/>
      <c r="F62" s="437"/>
      <c r="G62" s="437"/>
      <c r="H62" s="438"/>
      <c r="I62" s="621"/>
      <c r="J62" s="526"/>
      <c r="K62" s="480"/>
      <c r="L62" s="481"/>
      <c r="M62" s="481"/>
      <c r="N62" s="617"/>
      <c r="O62" s="622"/>
      <c r="P62" s="622"/>
      <c r="Q62" s="617"/>
      <c r="R62" s="618"/>
      <c r="S62" s="617"/>
      <c r="T62" s="618"/>
      <c r="U62" s="619"/>
      <c r="V62" s="620"/>
    </row>
    <row r="63" spans="2:22" ht="28.5" customHeight="1">
      <c r="B63" s="456"/>
      <c r="C63" s="438"/>
      <c r="D63" s="482"/>
      <c r="E63" s="438"/>
      <c r="F63" s="437"/>
      <c r="G63" s="437"/>
      <c r="H63" s="438"/>
      <c r="I63" s="621"/>
      <c r="J63" s="526"/>
      <c r="K63" s="480"/>
      <c r="L63" s="481"/>
      <c r="M63" s="481"/>
      <c r="N63" s="617"/>
      <c r="O63" s="622"/>
      <c r="P63" s="622"/>
      <c r="Q63" s="617"/>
      <c r="R63" s="618"/>
      <c r="S63" s="617"/>
      <c r="T63" s="618"/>
      <c r="U63" s="619"/>
      <c r="V63" s="620"/>
    </row>
    <row r="64" spans="2:22" ht="28.5" customHeight="1">
      <c r="B64" s="456"/>
      <c r="C64" s="438"/>
      <c r="D64" s="482"/>
      <c r="E64" s="438"/>
      <c r="F64" s="437"/>
      <c r="G64" s="437"/>
      <c r="H64" s="438"/>
      <c r="I64" s="621"/>
      <c r="J64" s="526"/>
      <c r="K64" s="480"/>
      <c r="L64" s="481"/>
      <c r="M64" s="481"/>
      <c r="N64" s="617"/>
      <c r="O64" s="622"/>
      <c r="P64" s="622"/>
      <c r="Q64" s="617"/>
      <c r="R64" s="618"/>
      <c r="S64" s="617"/>
      <c r="T64" s="618"/>
      <c r="U64" s="619"/>
      <c r="V64" s="620"/>
    </row>
    <row r="65" spans="2:50" ht="28.5" customHeight="1">
      <c r="B65" s="456"/>
      <c r="C65" s="438"/>
      <c r="D65" s="482"/>
      <c r="E65" s="438"/>
      <c r="F65" s="437"/>
      <c r="G65" s="437"/>
      <c r="H65" s="438"/>
      <c r="I65" s="621"/>
      <c r="J65" s="526"/>
      <c r="K65" s="480"/>
      <c r="L65" s="481"/>
      <c r="M65" s="481"/>
      <c r="N65" s="617"/>
      <c r="O65" s="622"/>
      <c r="P65" s="622"/>
      <c r="Q65" s="617"/>
      <c r="R65" s="618"/>
      <c r="S65" s="617"/>
      <c r="T65" s="618"/>
      <c r="U65" s="619"/>
      <c r="V65" s="620"/>
    </row>
    <row r="66" spans="2:50" ht="28.5" customHeight="1" thickBot="1">
      <c r="B66" s="457"/>
      <c r="C66" s="458"/>
      <c r="D66" s="613"/>
      <c r="E66" s="440"/>
      <c r="F66" s="439"/>
      <c r="G66" s="439"/>
      <c r="H66" s="440"/>
      <c r="I66" s="605" t="s">
        <v>95</v>
      </c>
      <c r="J66" s="605"/>
      <c r="K66" s="605"/>
      <c r="L66" s="605"/>
      <c r="M66" s="458"/>
      <c r="N66" s="606"/>
      <c r="O66" s="607"/>
      <c r="P66" s="607"/>
      <c r="Q66" s="606"/>
      <c r="R66" s="608"/>
      <c r="S66" s="606"/>
      <c r="T66" s="608"/>
      <c r="U66" s="609"/>
      <c r="V66" s="610"/>
      <c r="AS66" ph="1"/>
      <c r="AT66" ph="1"/>
      <c r="AU66" ph="1"/>
      <c r="AV66" ph="1"/>
      <c r="AW66" ph="1"/>
      <c r="AX66" ph="1"/>
    </row>
    <row r="67" spans="2:50" ht="18" customHeight="1">
      <c r="B67" s="516" t="s">
        <v>384</v>
      </c>
      <c r="C67" s="346"/>
      <c r="D67" s="346"/>
      <c r="E67" s="346"/>
      <c r="F67" s="346"/>
      <c r="G67" s="346"/>
      <c r="H67" s="346"/>
      <c r="I67" s="346"/>
      <c r="J67" s="346"/>
      <c r="K67" s="346"/>
      <c r="L67" s="346"/>
      <c r="M67" s="346"/>
      <c r="N67" s="346"/>
      <c r="O67" s="346"/>
      <c r="P67" s="346"/>
      <c r="Q67" s="346"/>
      <c r="R67" s="346"/>
      <c r="S67" s="346"/>
      <c r="T67" s="346"/>
      <c r="U67" s="346"/>
      <c r="V67" s="346"/>
      <c r="AS67" ph="1"/>
      <c r="AT67" ph="1"/>
      <c r="AU67" ph="1"/>
      <c r="AV67" ph="1"/>
      <c r="AW67" ph="1"/>
      <c r="AX67" ph="1"/>
    </row>
    <row r="68" spans="2:50" ht="19.5" customHeight="1">
      <c r="B68" s="516"/>
      <c r="C68" s="346"/>
      <c r="D68" s="346"/>
      <c r="E68" s="346"/>
      <c r="F68" s="346"/>
      <c r="G68" s="346"/>
      <c r="H68" s="346"/>
      <c r="I68" s="346"/>
      <c r="J68" s="346"/>
      <c r="K68" s="346"/>
      <c r="L68" s="346"/>
      <c r="M68" s="346"/>
      <c r="N68" s="346"/>
      <c r="O68" s="346"/>
      <c r="P68" s="346"/>
      <c r="Q68" s="346"/>
      <c r="R68" s="346"/>
      <c r="S68" s="346"/>
      <c r="T68" s="346"/>
      <c r="U68" s="346"/>
      <c r="V68" s="346"/>
    </row>
    <row r="69" spans="2:50" ht="17.25" customHeight="1">
      <c r="B69" s="19" t="s">
        <v>94</v>
      </c>
      <c r="G69" s="679" t="s">
        <v>66</v>
      </c>
      <c r="H69" s="491"/>
      <c r="I69" s="491"/>
      <c r="J69" s="491"/>
      <c r="K69" s="683" t="str">
        <f>K2</f>
        <v>年</v>
      </c>
      <c r="L69" s="680">
        <f>L2</f>
        <v>0</v>
      </c>
      <c r="M69" s="677" t="s">
        <v>36</v>
      </c>
      <c r="N69" s="678"/>
      <c r="R69" s="700" t="str">
        <f>R2</f>
        <v>登録番号</v>
      </c>
      <c r="S69" s="700"/>
      <c r="T69" s="650">
        <f>T2</f>
        <v>0</v>
      </c>
      <c r="U69" s="650"/>
      <c r="V69" s="650"/>
      <c r="AS69" ph="1"/>
      <c r="AT69" ph="1"/>
      <c r="AU69" ph="1"/>
      <c r="AV69" ph="1"/>
      <c r="AW69" ph="1"/>
      <c r="AX69" ph="1"/>
    </row>
    <row r="70" spans="2:50" ht="19.5" customHeight="1">
      <c r="B70" s="7"/>
      <c r="G70" s="491"/>
      <c r="H70" s="491"/>
      <c r="I70" s="491"/>
      <c r="J70" s="491"/>
      <c r="K70" s="698"/>
      <c r="L70" s="516"/>
      <c r="M70" s="678"/>
      <c r="N70" s="678"/>
      <c r="S70" s="699" t="str">
        <f>S3</f>
        <v>年月日</v>
      </c>
      <c r="T70" s="699"/>
      <c r="U70" s="699"/>
      <c r="V70" s="699"/>
      <c r="AS70" ph="1"/>
      <c r="AT70" ph="1"/>
      <c r="AU70" ph="1"/>
      <c r="AV70" ph="1"/>
      <c r="AW70" ph="1"/>
      <c r="AX70" ph="1"/>
    </row>
    <row r="71" spans="2:50" ht="15.75" customHeight="1">
      <c r="B71" s="7"/>
      <c r="J71" s="8"/>
      <c r="K71" s="8"/>
      <c r="L71" s="8"/>
      <c r="M71" s="9"/>
      <c r="N71" s="9"/>
      <c r="O71" s="10"/>
      <c r="P71" s="8"/>
    </row>
    <row r="72" spans="2:50" ht="22.9" customHeight="1">
      <c r="B72" s="589" t="s">
        <v>20</v>
      </c>
      <c r="C72" s="589"/>
      <c r="D72" s="589"/>
      <c r="E72" s="589"/>
      <c r="F72" s="589"/>
      <c r="G72" s="589"/>
      <c r="N72" s="587" t="s">
        <v>24</v>
      </c>
      <c r="O72" s="491"/>
      <c r="Q72" s="13">
        <f>初期入力!$C$7</f>
        <v>0</v>
      </c>
      <c r="R72" s="13" t="s">
        <v>25</v>
      </c>
      <c r="S72" s="13">
        <f>初期入力!$E$7</f>
        <v>0</v>
      </c>
      <c r="T72" s="13"/>
      <c r="U72" s="13"/>
      <c r="V72" s="13"/>
    </row>
    <row r="73" spans="2:50" ht="19.149999999999999" customHeight="1">
      <c r="B73" s="479">
        <f>B41</f>
        <v>0</v>
      </c>
      <c r="C73" s="479"/>
      <c r="D73" s="479"/>
      <c r="E73" s="479"/>
      <c r="F73" s="479"/>
      <c r="G73" s="479"/>
      <c r="H73" s="614" t="s">
        <v>21</v>
      </c>
      <c r="J73" s="11"/>
      <c r="K73" s="11"/>
      <c r="L73" s="11"/>
      <c r="M73" s="12"/>
      <c r="N73" s="586" t="s">
        <v>5</v>
      </c>
      <c r="O73" s="490"/>
      <c r="Q73" s="615">
        <f>初期入力!$C$9</f>
        <v>0</v>
      </c>
      <c r="R73" s="616"/>
      <c r="S73" s="616"/>
      <c r="T73" s="616"/>
      <c r="U73" s="616"/>
      <c r="V73" s="616"/>
    </row>
    <row r="74" spans="2:50" ht="18.95" customHeight="1">
      <c r="B74" s="478">
        <f>請求データ入力!$C$8</f>
        <v>0</v>
      </c>
      <c r="C74" s="478"/>
      <c r="D74" s="478"/>
      <c r="E74" s="478"/>
      <c r="F74" s="478"/>
      <c r="G74" s="478"/>
      <c r="H74" s="614"/>
      <c r="N74" s="603" t="s">
        <v>26</v>
      </c>
      <c r="O74" s="491"/>
      <c r="Q74" s="604">
        <f>初期入力!$C$11</f>
        <v>0</v>
      </c>
      <c r="R74" s="604" ph="1"/>
      <c r="S74" s="604" ph="1"/>
      <c r="T74" s="604" ph="1"/>
      <c r="U74" s="71"/>
      <c r="V74" s="72"/>
      <c r="AS74" ph="1"/>
      <c r="AT74" ph="1"/>
      <c r="AU74" ph="1"/>
      <c r="AV74" ph="1"/>
      <c r="AW74" ph="1"/>
      <c r="AX74" ph="1"/>
    </row>
    <row r="75" spans="2:50" ht="24.95" customHeight="1">
      <c r="B75" s="490" t="str">
        <f>B42</f>
        <v>（工事担当者　　様）</v>
      </c>
      <c r="C75" s="490"/>
      <c r="D75" s="490"/>
      <c r="E75" s="490"/>
      <c r="F75" s="490"/>
      <c r="G75" s="490"/>
      <c r="N75" s="588" t="s">
        <v>6</v>
      </c>
      <c r="O75" s="491"/>
      <c r="Q75" s="589">
        <f>初期入力!$C$13</f>
        <v>0</v>
      </c>
      <c r="R75" s="589" ph="1"/>
      <c r="S75" s="589" ph="1"/>
      <c r="T75" s="589" ph="1"/>
      <c r="U75" s="590"/>
      <c r="V75" s="73" t="s">
        <v>79</v>
      </c>
      <c r="AS75" ph="1"/>
      <c r="AT75" ph="1"/>
      <c r="AU75" ph="1"/>
      <c r="AV75" ph="1"/>
      <c r="AW75" ph="1"/>
      <c r="AX75" ph="1"/>
    </row>
    <row r="76" spans="2:50" ht="21" customHeight="1">
      <c r="B76" s="5" t="s">
        <v>23</v>
      </c>
      <c r="C76" s="591" t="str">
        <f>C9</f>
        <v/>
      </c>
      <c r="D76" s="591"/>
      <c r="E76" s="6" t="s">
        <v>35</v>
      </c>
      <c r="F76" s="591" t="str">
        <f>F9</f>
        <v/>
      </c>
      <c r="G76" s="346"/>
      <c r="H76" s="261"/>
      <c r="N76" s="491"/>
      <c r="O76" s="491"/>
      <c r="Q76" s="592">
        <f>初期入力!$C$15</f>
        <v>0</v>
      </c>
      <c r="R76" s="592" ph="1"/>
      <c r="S76" s="592" ph="1"/>
      <c r="T76" s="592" ph="1"/>
      <c r="U76" s="590"/>
      <c r="V76" s="72"/>
    </row>
    <row r="77" spans="2:50" ht="15.75" customHeight="1">
      <c r="C77" t="s">
        <v>33</v>
      </c>
      <c r="N77" s="586" t="s">
        <v>27</v>
      </c>
      <c r="O77" s="491"/>
      <c r="Q77" s="590">
        <f>初期入力!$C$17</f>
        <v>0</v>
      </c>
      <c r="R77" s="590"/>
      <c r="S77" s="590"/>
      <c r="T77" s="590"/>
      <c r="U77" s="590"/>
      <c r="V77" s="72"/>
    </row>
    <row r="78" spans="2:50" ht="18.75" customHeight="1">
      <c r="O78" s="15"/>
      <c r="Q78" s="611">
        <f>初期入力!$I$26</f>
        <v>0</v>
      </c>
      <c r="R78" s="612"/>
      <c r="S78" s="77"/>
      <c r="T78" s="611">
        <f>初期入力!$I$28</f>
        <v>0</v>
      </c>
      <c r="U78" s="612"/>
      <c r="V78" s="13"/>
    </row>
    <row r="79" spans="2:50" ht="19.5" customHeight="1">
      <c r="C79" s="346" t="s">
        <v>453</v>
      </c>
      <c r="D79" s="346"/>
      <c r="E79" s="346">
        <f>E12</f>
        <v>0</v>
      </c>
      <c r="F79" s="346"/>
      <c r="G79" s="281"/>
      <c r="H79" s="281"/>
      <c r="N79" s="586" t="s">
        <v>28</v>
      </c>
      <c r="O79" s="491"/>
      <c r="Q79" s="600">
        <f>初期入力!$C$26</f>
        <v>0</v>
      </c>
      <c r="R79" s="600"/>
      <c r="S79" s="17" t="s">
        <v>29</v>
      </c>
      <c r="T79" s="600">
        <f>初期入力!$C$28</f>
        <v>0</v>
      </c>
      <c r="U79" s="600"/>
      <c r="V79" s="17" t="s">
        <v>30</v>
      </c>
    </row>
    <row r="80" spans="2:50" ht="15.95" customHeight="1">
      <c r="B80" s="435"/>
      <c r="C80" s="435"/>
      <c r="D80" s="2"/>
      <c r="E80" s="2"/>
      <c r="F80" s="2"/>
      <c r="N80" s="586" t="s">
        <v>31</v>
      </c>
      <c r="O80" s="491"/>
      <c r="Q80" s="587">
        <f>初期入力!$C$30</f>
        <v>0</v>
      </c>
      <c r="R80" s="587" ph="1"/>
      <c r="S80" s="587" ph="1"/>
      <c r="T80" s="587" ph="1"/>
      <c r="U80" s="587" ph="1"/>
      <c r="V80" s="491"/>
    </row>
    <row r="81" spans="2:22" ht="20.25" customHeight="1">
      <c r="O81" s="13"/>
      <c r="Q81" s="599">
        <f>初期入力!$C$32</f>
        <v>0</v>
      </c>
      <c r="R81" s="599"/>
      <c r="S81" s="13" t="s">
        <v>32</v>
      </c>
      <c r="T81" s="587" t="str">
        <f>初期入力!$C$34&amp;"号）"</f>
        <v>号）</v>
      </c>
      <c r="U81" s="587"/>
      <c r="V81" s="587"/>
    </row>
    <row r="82" spans="2:22" ht="9.9499999999999993" customHeight="1" thickBot="1">
      <c r="P82" s="13"/>
      <c r="Q82" s="13"/>
      <c r="R82" s="13"/>
      <c r="S82" s="13"/>
      <c r="T82" s="13"/>
      <c r="U82" s="13"/>
      <c r="V82" s="13"/>
    </row>
    <row r="83" spans="2:22" ht="21" customHeight="1">
      <c r="B83" s="1"/>
      <c r="C83" s="1"/>
      <c r="D83" s="1"/>
      <c r="E83" s="1"/>
      <c r="F83" s="1"/>
      <c r="G83" s="1"/>
      <c r="K83" s="1"/>
      <c r="L83" s="476" t="s">
        <v>34</v>
      </c>
      <c r="M83" s="477"/>
      <c r="N83" s="596" t="s">
        <v>382</v>
      </c>
      <c r="O83" s="597"/>
      <c r="P83" s="597"/>
      <c r="Q83" s="598"/>
      <c r="R83" s="593" t="str">
        <f>R50</f>
        <v>消費税(10%)</v>
      </c>
      <c r="S83" s="595"/>
      <c r="T83" s="593" t="s">
        <v>381</v>
      </c>
      <c r="U83" s="594"/>
      <c r="V83" s="595"/>
    </row>
    <row r="84" spans="2:22" ht="21" customHeight="1">
      <c r="B84" s="436"/>
      <c r="C84" s="436"/>
      <c r="D84" s="436"/>
      <c r="E84" s="436"/>
      <c r="F84" s="255"/>
      <c r="L84" s="472" t="str">
        <f>L17</f>
        <v/>
      </c>
      <c r="M84" s="473" t="str">
        <f>IF(請求データ入力!$D$25&lt;&gt;0,請求データ入力!$D$25,"")</f>
        <v/>
      </c>
      <c r="N84" s="578" t="str">
        <f>N17</f>
        <v/>
      </c>
      <c r="O84" s="579"/>
      <c r="P84" s="579"/>
      <c r="Q84" s="580"/>
      <c r="R84" s="562" t="str">
        <f>R17</f>
        <v/>
      </c>
      <c r="S84" s="563"/>
      <c r="T84" s="568" t="str">
        <f>$T$17</f>
        <v/>
      </c>
      <c r="U84" s="569"/>
      <c r="V84" s="570"/>
    </row>
    <row r="85" spans="2:22" ht="24.95" customHeight="1" thickBot="1">
      <c r="K85" s="258"/>
      <c r="L85" s="474" t="str">
        <f>IF(請求データ入力!$D$25&lt;&gt;0,請求データ入力!$D$25,"")</f>
        <v/>
      </c>
      <c r="M85" s="475" t="str">
        <f>IF(請求データ入力!$D$25&lt;&gt;0,請求データ入力!$D$25,"")</f>
        <v/>
      </c>
      <c r="N85" s="581"/>
      <c r="O85" s="582"/>
      <c r="P85" s="582"/>
      <c r="Q85" s="583"/>
      <c r="R85" s="564"/>
      <c r="S85" s="565"/>
      <c r="T85" s="571"/>
      <c r="U85" s="572"/>
      <c r="V85" s="573"/>
    </row>
    <row r="86" spans="2:22" ht="26.25" customHeight="1">
      <c r="I86" s="601"/>
      <c r="J86" s="602"/>
      <c r="K86" s="566" t="s">
        <v>16</v>
      </c>
      <c r="L86" s="540" t="s">
        <v>15</v>
      </c>
      <c r="M86" s="540" t="s">
        <v>53</v>
      </c>
      <c r="N86" s="542" t="s">
        <v>62</v>
      </c>
      <c r="O86" s="543"/>
      <c r="P86" s="543"/>
      <c r="Q86" s="546" t="s">
        <v>63</v>
      </c>
      <c r="R86" s="543"/>
      <c r="S86" s="546" t="s">
        <v>54</v>
      </c>
      <c r="T86" s="566"/>
      <c r="U86" s="574" t="s">
        <v>64</v>
      </c>
      <c r="V86" s="575"/>
    </row>
    <row r="87" spans="2:22" ht="18.75" customHeight="1" thickBot="1">
      <c r="I87" s="385"/>
      <c r="J87" s="385"/>
      <c r="K87" s="567"/>
      <c r="L87" s="541"/>
      <c r="M87" s="541"/>
      <c r="N87" s="544"/>
      <c r="O87" s="545"/>
      <c r="P87" s="545"/>
      <c r="Q87" s="544"/>
      <c r="R87" s="545"/>
      <c r="S87" s="544"/>
      <c r="T87" s="567"/>
      <c r="U87" s="576"/>
      <c r="V87" s="577"/>
    </row>
    <row r="88" spans="2:22" ht="24.75" customHeight="1">
      <c r="B88" s="490"/>
      <c r="C88" s="490"/>
      <c r="D88" s="490"/>
      <c r="E88" s="490"/>
      <c r="F88" s="1"/>
      <c r="I88" s="37"/>
      <c r="J88" s="21" t="s">
        <v>376</v>
      </c>
      <c r="K88" s="187" t="str">
        <f t="shared" ref="K88:N94" si="5">K21</f>
        <v/>
      </c>
      <c r="L88" s="47">
        <f t="shared" si="5"/>
        <v>0</v>
      </c>
      <c r="M88" s="47">
        <f t="shared" si="5"/>
        <v>0</v>
      </c>
      <c r="N88" s="553" t="str">
        <f t="shared" si="5"/>
        <v/>
      </c>
      <c r="O88" s="554"/>
      <c r="P88" s="555"/>
      <c r="Q88" s="556" t="str">
        <f t="shared" ref="Q88:Q94" si="6">Q21</f>
        <v/>
      </c>
      <c r="R88" s="557"/>
      <c r="S88" s="553" t="str">
        <f>S21</f>
        <v/>
      </c>
      <c r="T88" s="555"/>
      <c r="U88" s="537">
        <f>U54</f>
        <v>0</v>
      </c>
      <c r="V88" s="453"/>
    </row>
    <row r="89" spans="2:22" ht="24.75" customHeight="1">
      <c r="B89" s="491"/>
      <c r="C89" s="491"/>
      <c r="D89" s="491"/>
      <c r="E89" s="491"/>
      <c r="F89" s="491"/>
      <c r="I89" s="38"/>
      <c r="J89" s="74" t="s">
        <v>273</v>
      </c>
      <c r="K89" s="188" t="str">
        <f t="shared" si="5"/>
        <v/>
      </c>
      <c r="L89" s="49">
        <f t="shared" si="5"/>
        <v>0</v>
      </c>
      <c r="M89" s="49">
        <f t="shared" si="5"/>
        <v>0</v>
      </c>
      <c r="N89" s="502" t="str">
        <f t="shared" si="5"/>
        <v/>
      </c>
      <c r="O89" s="503"/>
      <c r="P89" s="504"/>
      <c r="Q89" s="560" t="str">
        <f t="shared" si="6"/>
        <v/>
      </c>
      <c r="R89" s="502"/>
      <c r="S89" s="502" t="str">
        <f t="shared" ref="S89:S94" si="7">S55</f>
        <v/>
      </c>
      <c r="T89" s="504"/>
      <c r="U89" s="558" t="str">
        <f t="shared" ref="U89:U94" si="8">U55</f>
        <v>　</v>
      </c>
      <c r="V89" s="559"/>
    </row>
    <row r="90" spans="2:22" ht="24.75" customHeight="1" thickBot="1">
      <c r="B90" s="492"/>
      <c r="C90" s="492"/>
      <c r="D90" s="492"/>
      <c r="E90" s="492"/>
      <c r="F90" s="492"/>
      <c r="I90" s="38"/>
      <c r="J90" s="74" t="s">
        <v>54</v>
      </c>
      <c r="K90" s="186" t="str">
        <f t="shared" si="5"/>
        <v/>
      </c>
      <c r="L90" s="48">
        <f t="shared" si="5"/>
        <v>0</v>
      </c>
      <c r="M90" s="48">
        <f t="shared" si="5"/>
        <v>0</v>
      </c>
      <c r="N90" s="502" t="str">
        <f t="shared" si="5"/>
        <v/>
      </c>
      <c r="O90" s="503"/>
      <c r="P90" s="504"/>
      <c r="Q90" s="560" t="str">
        <f t="shared" si="6"/>
        <v/>
      </c>
      <c r="R90" s="502"/>
      <c r="S90" s="502" t="str">
        <f t="shared" si="7"/>
        <v/>
      </c>
      <c r="T90" s="504"/>
      <c r="U90" s="558" t="str">
        <f t="shared" si="8"/>
        <v>　</v>
      </c>
      <c r="V90" s="559"/>
    </row>
    <row r="91" spans="2:22" ht="24.75" customHeight="1">
      <c r="B91" s="442" t="s">
        <v>267</v>
      </c>
      <c r="C91" s="505"/>
      <c r="D91" s="514" t="s">
        <v>266</v>
      </c>
      <c r="E91" s="505"/>
      <c r="F91" s="584" t="s">
        <v>380</v>
      </c>
      <c r="G91" s="452"/>
      <c r="H91" s="453"/>
      <c r="I91" s="26" t="s">
        <v>57</v>
      </c>
      <c r="J91" s="22" t="s">
        <v>67</v>
      </c>
      <c r="K91" s="186" t="str">
        <f t="shared" si="5"/>
        <v/>
      </c>
      <c r="L91" s="39" t="str">
        <f t="shared" si="5"/>
        <v/>
      </c>
      <c r="M91" s="40" t="str">
        <f t="shared" si="5"/>
        <v/>
      </c>
      <c r="N91" s="502" t="str">
        <f t="shared" si="5"/>
        <v/>
      </c>
      <c r="O91" s="503"/>
      <c r="P91" s="504"/>
      <c r="Q91" s="560" t="str">
        <f t="shared" si="6"/>
        <v/>
      </c>
      <c r="R91" s="502"/>
      <c r="S91" s="502" t="str">
        <f t="shared" si="7"/>
        <v/>
      </c>
      <c r="T91" s="504"/>
      <c r="U91" s="558" t="str">
        <f t="shared" si="8"/>
        <v>　</v>
      </c>
      <c r="V91" s="559"/>
    </row>
    <row r="92" spans="2:22" ht="24.75" customHeight="1" thickBot="1">
      <c r="B92" s="444"/>
      <c r="C92" s="506"/>
      <c r="D92" s="515"/>
      <c r="E92" s="506"/>
      <c r="F92" s="585"/>
      <c r="G92" s="454"/>
      <c r="H92" s="455"/>
      <c r="I92" s="27" t="s">
        <v>58</v>
      </c>
      <c r="J92" s="41" t="s">
        <v>55</v>
      </c>
      <c r="K92" s="185">
        <f t="shared" si="5"/>
        <v>0</v>
      </c>
      <c r="L92" s="42" t="str">
        <f t="shared" si="5"/>
        <v/>
      </c>
      <c r="M92" s="43" t="str">
        <f t="shared" si="5"/>
        <v/>
      </c>
      <c r="N92" s="499" t="str">
        <f t="shared" si="5"/>
        <v/>
      </c>
      <c r="O92" s="500"/>
      <c r="P92" s="501"/>
      <c r="Q92" s="561" t="str">
        <f t="shared" si="6"/>
        <v/>
      </c>
      <c r="R92" s="499"/>
      <c r="S92" s="499" t="str">
        <f t="shared" si="7"/>
        <v/>
      </c>
      <c r="T92" s="501"/>
      <c r="U92" s="538" t="str">
        <f t="shared" si="8"/>
        <v>　</v>
      </c>
      <c r="V92" s="539"/>
    </row>
    <row r="93" spans="2:22" ht="24.75" customHeight="1" thickTop="1" thickBot="1">
      <c r="B93" s="463">
        <f>B59</f>
        <v>0</v>
      </c>
      <c r="C93" s="507"/>
      <c r="D93" s="510">
        <f>D59</f>
        <v>0</v>
      </c>
      <c r="E93" s="511"/>
      <c r="F93" s="493">
        <f>F59</f>
        <v>0</v>
      </c>
      <c r="G93" s="494"/>
      <c r="H93" s="495"/>
      <c r="I93" s="67" t="s">
        <v>59</v>
      </c>
      <c r="J93" s="44" t="s">
        <v>61</v>
      </c>
      <c r="K93" s="189">
        <f t="shared" si="5"/>
        <v>0</v>
      </c>
      <c r="L93" s="45" t="str">
        <f t="shared" si="5"/>
        <v/>
      </c>
      <c r="M93" s="46" t="str">
        <f t="shared" si="5"/>
        <v/>
      </c>
      <c r="N93" s="549" t="str">
        <f t="shared" si="5"/>
        <v/>
      </c>
      <c r="O93" s="550"/>
      <c r="P93" s="551"/>
      <c r="Q93" s="552" t="str">
        <f t="shared" si="6"/>
        <v/>
      </c>
      <c r="R93" s="549"/>
      <c r="S93" s="549" t="str">
        <f t="shared" si="7"/>
        <v/>
      </c>
      <c r="T93" s="551"/>
      <c r="U93" s="547" t="str">
        <f>U59</f>
        <v/>
      </c>
      <c r="V93" s="548"/>
    </row>
    <row r="94" spans="2:22" ht="24.75" customHeight="1" thickTop="1" thickBot="1">
      <c r="B94" s="465"/>
      <c r="C94" s="508"/>
      <c r="D94" s="512"/>
      <c r="E94" s="513"/>
      <c r="F94" s="496"/>
      <c r="G94" s="497"/>
      <c r="H94" s="498"/>
      <c r="I94" s="68" t="s">
        <v>60</v>
      </c>
      <c r="J94" s="69" t="s">
        <v>56</v>
      </c>
      <c r="K94" s="257" t="str">
        <f t="shared" si="5"/>
        <v/>
      </c>
      <c r="L94" s="78" t="str">
        <f t="shared" si="5"/>
        <v/>
      </c>
      <c r="M94" s="78" t="str">
        <f t="shared" si="5"/>
        <v/>
      </c>
      <c r="N94" s="487" t="str">
        <f t="shared" si="5"/>
        <v/>
      </c>
      <c r="O94" s="488"/>
      <c r="P94" s="489"/>
      <c r="Q94" s="487" t="str">
        <f t="shared" si="6"/>
        <v/>
      </c>
      <c r="R94" s="488"/>
      <c r="S94" s="487" t="str">
        <f t="shared" si="7"/>
        <v/>
      </c>
      <c r="T94" s="489"/>
      <c r="U94" s="530" t="str">
        <f t="shared" si="8"/>
        <v>　</v>
      </c>
      <c r="V94" s="531"/>
    </row>
    <row r="95" spans="2:22" ht="24.75" customHeight="1">
      <c r="B95" s="484" t="s">
        <v>65</v>
      </c>
      <c r="C95" s="485"/>
      <c r="D95" s="485"/>
      <c r="E95" s="485"/>
      <c r="F95" s="485"/>
      <c r="G95" s="485"/>
      <c r="H95" s="486"/>
      <c r="I95" s="537" t="s">
        <v>68</v>
      </c>
      <c r="J95" s="534"/>
      <c r="K95" s="533" t="s">
        <v>77</v>
      </c>
      <c r="L95" s="452"/>
      <c r="M95" s="534"/>
      <c r="N95" s="533" t="s">
        <v>62</v>
      </c>
      <c r="O95" s="452"/>
      <c r="P95" s="534"/>
      <c r="Q95" s="533" t="s">
        <v>63</v>
      </c>
      <c r="R95" s="534"/>
      <c r="S95" s="533" t="s">
        <v>54</v>
      </c>
      <c r="T95" s="534"/>
      <c r="U95" s="535" t="s">
        <v>78</v>
      </c>
      <c r="V95" s="536"/>
    </row>
    <row r="96" spans="2:22" ht="24.75" customHeight="1">
      <c r="B96" s="456" t="str">
        <f>IF(B62="","",B62)</f>
        <v/>
      </c>
      <c r="C96" s="509"/>
      <c r="D96" s="483" t="str">
        <f>IF(D62="","",D62)</f>
        <v/>
      </c>
      <c r="E96" s="509"/>
      <c r="F96" s="483" t="str">
        <f>IF(F62="","",F62)</f>
        <v/>
      </c>
      <c r="G96" s="437"/>
      <c r="H96" s="438"/>
      <c r="I96" s="481" t="str">
        <f>IF(I62="","",I62)</f>
        <v/>
      </c>
      <c r="J96" s="526"/>
      <c r="K96" s="480" t="str">
        <f>IF(K62="","",K62)</f>
        <v/>
      </c>
      <c r="L96" s="481"/>
      <c r="M96" s="481"/>
      <c r="N96" s="532" t="str">
        <f>IF(N62="","",N62)</f>
        <v/>
      </c>
      <c r="O96" s="526"/>
      <c r="P96" s="526"/>
      <c r="Q96" s="532" t="str">
        <f>IF(Q62="","",Q62)</f>
        <v/>
      </c>
      <c r="R96" s="481"/>
      <c r="S96" s="532" t="str">
        <f>IF(S62="","",S62)</f>
        <v/>
      </c>
      <c r="T96" s="481"/>
      <c r="U96" s="517" t="str">
        <f>IF(U62="","",U62)</f>
        <v/>
      </c>
      <c r="V96" s="518"/>
    </row>
    <row r="97" spans="2:50" ht="24.75" customHeight="1">
      <c r="B97" s="456" t="str">
        <f>IF(B63="","",B63)</f>
        <v/>
      </c>
      <c r="C97" s="509"/>
      <c r="D97" s="483" t="str">
        <f>IF(D63="","",D63)</f>
        <v/>
      </c>
      <c r="E97" s="509"/>
      <c r="F97" s="483" t="str">
        <f>IF(F63="","",F63)</f>
        <v/>
      </c>
      <c r="G97" s="437"/>
      <c r="H97" s="438"/>
      <c r="I97" s="481" t="str">
        <f>IF(I63="","",I63)</f>
        <v/>
      </c>
      <c r="J97" s="526"/>
      <c r="K97" s="480" t="str">
        <f>IF(K63="","",K63)</f>
        <v/>
      </c>
      <c r="L97" s="481"/>
      <c r="M97" s="481"/>
      <c r="N97" s="480" t="str">
        <f>IF(N63="","",N63)</f>
        <v/>
      </c>
      <c r="O97" s="526"/>
      <c r="P97" s="526"/>
      <c r="Q97" s="480" t="str">
        <f>IF(Q63="","",Q63)</f>
        <v/>
      </c>
      <c r="R97" s="481"/>
      <c r="S97" s="480" t="str">
        <f>IF(S63="","",S63)</f>
        <v/>
      </c>
      <c r="T97" s="481"/>
      <c r="U97" s="517" t="str">
        <f>IF(U63="","",U63)</f>
        <v/>
      </c>
      <c r="V97" s="518"/>
    </row>
    <row r="98" spans="2:50" ht="24.75" customHeight="1">
      <c r="B98" s="456" t="str">
        <f>IF(B64="","",B64)</f>
        <v/>
      </c>
      <c r="C98" s="509"/>
      <c r="D98" s="483" t="str">
        <f>IF(D64="","",D64)</f>
        <v/>
      </c>
      <c r="E98" s="509"/>
      <c r="F98" s="483" t="str">
        <f>IF(F64="","",F64)</f>
        <v/>
      </c>
      <c r="G98" s="437"/>
      <c r="H98" s="438"/>
      <c r="I98" s="481" t="str">
        <f>IF(I64="","",I64)</f>
        <v/>
      </c>
      <c r="J98" s="526"/>
      <c r="K98" s="480" t="str">
        <f>IF(K64="","",K64)</f>
        <v/>
      </c>
      <c r="L98" s="481"/>
      <c r="M98" s="481"/>
      <c r="N98" s="480" t="str">
        <f>IF(N64="","",N64)</f>
        <v/>
      </c>
      <c r="O98" s="526"/>
      <c r="P98" s="526"/>
      <c r="Q98" s="480" t="str">
        <f>IF(Q64="","",Q64)</f>
        <v/>
      </c>
      <c r="R98" s="481"/>
      <c r="S98" s="480" t="str">
        <f>IF(S64="","",S64)</f>
        <v/>
      </c>
      <c r="T98" s="481"/>
      <c r="U98" s="517" t="str">
        <f>IF(U64="","",U64)</f>
        <v/>
      </c>
      <c r="V98" s="518"/>
    </row>
    <row r="99" spans="2:50" ht="24.75" customHeight="1">
      <c r="B99" s="456" t="str">
        <f>IF(B65="","",B65)</f>
        <v/>
      </c>
      <c r="C99" s="509"/>
      <c r="D99" s="483" t="str">
        <f>IF(D65="","",D65)</f>
        <v/>
      </c>
      <c r="E99" s="509"/>
      <c r="F99" s="483" t="str">
        <f>IF(F65="","",F65)</f>
        <v/>
      </c>
      <c r="G99" s="437"/>
      <c r="H99" s="438"/>
      <c r="I99" s="481" t="str">
        <f>IF(I65="","",I65)</f>
        <v/>
      </c>
      <c r="J99" s="526"/>
      <c r="K99" s="480" t="str">
        <f>IF(K65="","",K65)</f>
        <v/>
      </c>
      <c r="L99" s="481"/>
      <c r="M99" s="481"/>
      <c r="N99" s="480" t="str">
        <f>IF(N65="","",N65)</f>
        <v/>
      </c>
      <c r="O99" s="526"/>
      <c r="P99" s="526"/>
      <c r="Q99" s="480" t="str">
        <f>IF(Q65="","",Q65)</f>
        <v/>
      </c>
      <c r="R99" s="481"/>
      <c r="S99" s="480" t="str">
        <f>IF(S65="","",S65)</f>
        <v/>
      </c>
      <c r="T99" s="481"/>
      <c r="U99" s="517" t="str">
        <f>IF(U65="","",U65)</f>
        <v/>
      </c>
      <c r="V99" s="518"/>
    </row>
    <row r="100" spans="2:50" ht="24.75" customHeight="1" thickBot="1">
      <c r="B100" s="457" t="str">
        <f>IF(B66="","",B66)</f>
        <v/>
      </c>
      <c r="C100" s="529"/>
      <c r="D100" s="524" t="str">
        <f>IF(D66="","",D66)</f>
        <v/>
      </c>
      <c r="E100" s="525"/>
      <c r="F100" s="524" t="str">
        <f>IF(F66="","",F66)</f>
        <v/>
      </c>
      <c r="G100" s="439"/>
      <c r="H100" s="440"/>
      <c r="I100" s="519" t="s">
        <v>95</v>
      </c>
      <c r="J100" s="520"/>
      <c r="K100" s="520"/>
      <c r="L100" s="520"/>
      <c r="M100" s="521"/>
      <c r="N100" s="522"/>
      <c r="O100" s="385"/>
      <c r="P100" s="385"/>
      <c r="Q100" s="522"/>
      <c r="R100" s="523"/>
      <c r="S100" s="522"/>
      <c r="T100" s="523"/>
      <c r="U100" s="527"/>
      <c r="V100" s="528"/>
    </row>
    <row r="101" spans="2:50" ht="24.75" customHeight="1">
      <c r="B101" s="516" t="s">
        <v>384</v>
      </c>
      <c r="C101" s="346"/>
      <c r="D101" s="346"/>
      <c r="E101" s="346"/>
      <c r="F101" s="346"/>
      <c r="G101" s="346"/>
      <c r="H101" s="346"/>
      <c r="I101" s="346"/>
      <c r="J101" s="346"/>
      <c r="K101" s="346"/>
      <c r="L101" s="346"/>
      <c r="M101" s="346"/>
      <c r="N101" s="346"/>
      <c r="O101" s="346"/>
      <c r="P101" s="346"/>
      <c r="Q101" s="346"/>
      <c r="R101" s="346"/>
      <c r="S101" s="346"/>
      <c r="T101" s="346"/>
      <c r="U101" s="346"/>
      <c r="V101" s="346"/>
    </row>
    <row r="102" spans="2:50" ht="21.75">
      <c r="AS102" ph="1"/>
      <c r="AT102" ph="1"/>
      <c r="AU102" ph="1"/>
      <c r="AV102" ph="1"/>
      <c r="AW102" ph="1"/>
      <c r="AX102" ph="1"/>
    </row>
    <row r="106" spans="2:50" ht="21.75">
      <c r="Q106" ph="1"/>
      <c r="R106" ph="1"/>
      <c r="S106" ph="1"/>
      <c r="T106" ph="1"/>
      <c r="AS106" ph="1"/>
      <c r="AT106" ph="1"/>
      <c r="AU106" ph="1"/>
      <c r="AV106" ph="1"/>
      <c r="AW106" ph="1"/>
      <c r="AX106" ph="1"/>
    </row>
    <row r="107" spans="2:50" ht="21.75">
      <c r="Q107" ph="1"/>
      <c r="R107" ph="1"/>
      <c r="S107" ph="1"/>
      <c r="T107" ph="1"/>
      <c r="AS107" ph="1"/>
      <c r="AT107" ph="1"/>
      <c r="AU107" ph="1"/>
      <c r="AV107" ph="1"/>
      <c r="AW107" ph="1"/>
      <c r="AX107" ph="1"/>
    </row>
    <row r="108" spans="2:50" ht="21.75">
      <c r="Q108" ph="1"/>
      <c r="R108" ph="1"/>
      <c r="S108" ph="1"/>
      <c r="T108" ph="1"/>
    </row>
    <row r="112" spans="2:50" ht="21.75">
      <c r="Q112" ph="1"/>
      <c r="R112" ph="1"/>
      <c r="S112" ph="1"/>
      <c r="T112" ph="1"/>
      <c r="U112" ph="1"/>
    </row>
  </sheetData>
  <mergeCells count="376">
    <mergeCell ref="S22:T22"/>
    <mergeCell ref="U22:V22"/>
    <mergeCell ref="S23:T23"/>
    <mergeCell ref="Q23:R23"/>
    <mergeCell ref="Q24:R24"/>
    <mergeCell ref="N23:P23"/>
    <mergeCell ref="N39:O39"/>
    <mergeCell ref="N40:O40"/>
    <mergeCell ref="S26:T26"/>
    <mergeCell ref="K30:T30"/>
    <mergeCell ref="N22:P22"/>
    <mergeCell ref="U27:V27"/>
    <mergeCell ref="S27:T27"/>
    <mergeCell ref="U25:V25"/>
    <mergeCell ref="U26:V26"/>
    <mergeCell ref="Q25:R25"/>
    <mergeCell ref="S25:T25"/>
    <mergeCell ref="Q40:V40"/>
    <mergeCell ref="G36:J37"/>
    <mergeCell ref="H40:H41"/>
    <mergeCell ref="B39:G39"/>
    <mergeCell ref="S24:T24"/>
    <mergeCell ref="U23:V23"/>
    <mergeCell ref="U24:V24"/>
    <mergeCell ref="B72:G72"/>
    <mergeCell ref="L51:M52"/>
    <mergeCell ref="N44:O44"/>
    <mergeCell ref="Q44:U44"/>
    <mergeCell ref="K61:M61"/>
    <mergeCell ref="N47:O47"/>
    <mergeCell ref="Q47:V47"/>
    <mergeCell ref="Q45:R45"/>
    <mergeCell ref="R50:S50"/>
    <mergeCell ref="T50:V50"/>
    <mergeCell ref="R51:S52"/>
    <mergeCell ref="T51:V52"/>
    <mergeCell ref="T46:U46"/>
    <mergeCell ref="N24:P24"/>
    <mergeCell ref="T45:U45"/>
    <mergeCell ref="Q48:R48"/>
    <mergeCell ref="N50:Q50"/>
    <mergeCell ref="L50:M50"/>
    <mergeCell ref="C43:D43"/>
    <mergeCell ref="D62:E62"/>
    <mergeCell ref="D63:E63"/>
    <mergeCell ref="I53:J53"/>
    <mergeCell ref="B61:H61"/>
    <mergeCell ref="I61:J61"/>
    <mergeCell ref="I62:J62"/>
    <mergeCell ref="B68:V68"/>
    <mergeCell ref="G69:J70"/>
    <mergeCell ref="K69:K70"/>
    <mergeCell ref="L69:L70"/>
    <mergeCell ref="M69:N70"/>
    <mergeCell ref="S70:V70"/>
    <mergeCell ref="R69:S69"/>
    <mergeCell ref="T69:V69"/>
    <mergeCell ref="Q43:U43"/>
    <mergeCell ref="N54:P54"/>
    <mergeCell ref="Q54:R54"/>
    <mergeCell ref="S54:T54"/>
    <mergeCell ref="U54:V54"/>
    <mergeCell ref="N55:P55"/>
    <mergeCell ref="Q55:R55"/>
    <mergeCell ref="S55:T55"/>
    <mergeCell ref="U55:V55"/>
    <mergeCell ref="C12:D12"/>
    <mergeCell ref="E12:F12"/>
    <mergeCell ref="K36:K37"/>
    <mergeCell ref="L36:L37"/>
    <mergeCell ref="M36:N37"/>
    <mergeCell ref="B41:G41"/>
    <mergeCell ref="B40:G40"/>
    <mergeCell ref="B42:G42"/>
    <mergeCell ref="L16:M16"/>
    <mergeCell ref="L17:M18"/>
    <mergeCell ref="N16:Q16"/>
    <mergeCell ref="N17:Q18"/>
    <mergeCell ref="Q27:R27"/>
    <mergeCell ref="Q22:R22"/>
    <mergeCell ref="K19:K20"/>
    <mergeCell ref="M19:M20"/>
    <mergeCell ref="C20:G20"/>
    <mergeCell ref="C19:H19"/>
    <mergeCell ref="I19:J20"/>
    <mergeCell ref="L19:L20"/>
    <mergeCell ref="N26:P26"/>
    <mergeCell ref="N41:O41"/>
    <mergeCell ref="N42:O43"/>
    <mergeCell ref="C22:H22"/>
    <mergeCell ref="C21:H21"/>
    <mergeCell ref="N21:P21"/>
    <mergeCell ref="N19:P20"/>
    <mergeCell ref="F43:G43"/>
    <mergeCell ref="Q6:V6"/>
    <mergeCell ref="Q8:U8"/>
    <mergeCell ref="M2:N3"/>
    <mergeCell ref="C9:D9"/>
    <mergeCell ref="F9:G9"/>
    <mergeCell ref="G2:J3"/>
    <mergeCell ref="H6:H7"/>
    <mergeCell ref="K2:K3"/>
    <mergeCell ref="N6:O6"/>
    <mergeCell ref="B7:G7"/>
    <mergeCell ref="K5:M5"/>
    <mergeCell ref="B6:G6"/>
    <mergeCell ref="B8:G8"/>
    <mergeCell ref="N8:O9"/>
    <mergeCell ref="Q9:U9"/>
    <mergeCell ref="S3:V3"/>
    <mergeCell ref="L2:L3"/>
    <mergeCell ref="N7:O7"/>
    <mergeCell ref="N5:O5"/>
    <mergeCell ref="Q7:T7"/>
    <mergeCell ref="B5:G5"/>
    <mergeCell ref="R2:S2"/>
    <mergeCell ref="T2:V2"/>
    <mergeCell ref="U21:V21"/>
    <mergeCell ref="S21:T21"/>
    <mergeCell ref="R16:S16"/>
    <mergeCell ref="T16:V16"/>
    <mergeCell ref="N10:O10"/>
    <mergeCell ref="T14:V14"/>
    <mergeCell ref="R17:S18"/>
    <mergeCell ref="S19:T20"/>
    <mergeCell ref="T17:V18"/>
    <mergeCell ref="Q11:R11"/>
    <mergeCell ref="T11:U11"/>
    <mergeCell ref="Q12:R12"/>
    <mergeCell ref="U19:V20"/>
    <mergeCell ref="Q13:V13"/>
    <mergeCell ref="N13:O13"/>
    <mergeCell ref="Q10:U10"/>
    <mergeCell ref="T12:U12"/>
    <mergeCell ref="Q14:R14"/>
    <mergeCell ref="Q21:R21"/>
    <mergeCell ref="Q19:R20"/>
    <mergeCell ref="N12:O12"/>
    <mergeCell ref="Q41:T41"/>
    <mergeCell ref="Q42:U42"/>
    <mergeCell ref="S37:V37"/>
    <mergeCell ref="K31:T31"/>
    <mergeCell ref="K32:T32"/>
    <mergeCell ref="K33:T33"/>
    <mergeCell ref="N27:P27"/>
    <mergeCell ref="N25:P25"/>
    <mergeCell ref="Q26:R26"/>
    <mergeCell ref="R36:S36"/>
    <mergeCell ref="T36:V36"/>
    <mergeCell ref="Q46:R46"/>
    <mergeCell ref="T48:V48"/>
    <mergeCell ref="N53:P53"/>
    <mergeCell ref="Q53:R53"/>
    <mergeCell ref="S53:T53"/>
    <mergeCell ref="U53:V53"/>
    <mergeCell ref="N46:O46"/>
    <mergeCell ref="N51:Q52"/>
    <mergeCell ref="Q56:R56"/>
    <mergeCell ref="S56:T56"/>
    <mergeCell ref="U56:V56"/>
    <mergeCell ref="U57:V57"/>
    <mergeCell ref="N58:P58"/>
    <mergeCell ref="Q58:R58"/>
    <mergeCell ref="S58:T58"/>
    <mergeCell ref="U58:V58"/>
    <mergeCell ref="S57:T57"/>
    <mergeCell ref="N56:P56"/>
    <mergeCell ref="U59:V59"/>
    <mergeCell ref="N57:P57"/>
    <mergeCell ref="Q57:R57"/>
    <mergeCell ref="N61:P61"/>
    <mergeCell ref="Q61:R61"/>
    <mergeCell ref="S61:T61"/>
    <mergeCell ref="Q59:R59"/>
    <mergeCell ref="S59:T59"/>
    <mergeCell ref="N60:P60"/>
    <mergeCell ref="Q60:R60"/>
    <mergeCell ref="S60:T60"/>
    <mergeCell ref="U61:V61"/>
    <mergeCell ref="U60:V60"/>
    <mergeCell ref="N59:P59"/>
    <mergeCell ref="N62:P62"/>
    <mergeCell ref="Q62:R62"/>
    <mergeCell ref="S62:T62"/>
    <mergeCell ref="U62:V62"/>
    <mergeCell ref="I64:J64"/>
    <mergeCell ref="K64:M64"/>
    <mergeCell ref="N64:P64"/>
    <mergeCell ref="Q64:R64"/>
    <mergeCell ref="S64:T64"/>
    <mergeCell ref="U64:V64"/>
    <mergeCell ref="K63:M63"/>
    <mergeCell ref="N63:P63"/>
    <mergeCell ref="Q65:R65"/>
    <mergeCell ref="K65:M65"/>
    <mergeCell ref="S65:T65"/>
    <mergeCell ref="U65:V65"/>
    <mergeCell ref="S63:T63"/>
    <mergeCell ref="U63:V63"/>
    <mergeCell ref="Q63:R63"/>
    <mergeCell ref="I63:J63"/>
    <mergeCell ref="I65:J65"/>
    <mergeCell ref="N65:P65"/>
    <mergeCell ref="N74:O74"/>
    <mergeCell ref="Q74:T74"/>
    <mergeCell ref="I66:M66"/>
    <mergeCell ref="N66:P66"/>
    <mergeCell ref="Q66:R66"/>
    <mergeCell ref="S66:T66"/>
    <mergeCell ref="U66:V66"/>
    <mergeCell ref="T79:U79"/>
    <mergeCell ref="Q78:R78"/>
    <mergeCell ref="T78:U78"/>
    <mergeCell ref="B67:V67"/>
    <mergeCell ref="B75:G75"/>
    <mergeCell ref="F76:G76"/>
    <mergeCell ref="D66:E66"/>
    <mergeCell ref="N72:O72"/>
    <mergeCell ref="H73:H74"/>
    <mergeCell ref="N73:O73"/>
    <mergeCell ref="Q73:V73"/>
    <mergeCell ref="F91:H92"/>
    <mergeCell ref="S91:T91"/>
    <mergeCell ref="S93:T93"/>
    <mergeCell ref="U91:V91"/>
    <mergeCell ref="N80:O80"/>
    <mergeCell ref="Q80:V80"/>
    <mergeCell ref="N75:O76"/>
    <mergeCell ref="Q75:U75"/>
    <mergeCell ref="C76:D76"/>
    <mergeCell ref="Q76:U76"/>
    <mergeCell ref="T81:V81"/>
    <mergeCell ref="T83:V83"/>
    <mergeCell ref="N83:Q83"/>
    <mergeCell ref="Q81:R81"/>
    <mergeCell ref="N77:O77"/>
    <mergeCell ref="Q77:U77"/>
    <mergeCell ref="N79:O79"/>
    <mergeCell ref="Q79:R79"/>
    <mergeCell ref="I86:J87"/>
    <mergeCell ref="R83:S83"/>
    <mergeCell ref="C89:C90"/>
    <mergeCell ref="D89:D90"/>
    <mergeCell ref="E89:E90"/>
    <mergeCell ref="N89:P89"/>
    <mergeCell ref="R84:S85"/>
    <mergeCell ref="S86:T87"/>
    <mergeCell ref="T84:V85"/>
    <mergeCell ref="U86:V87"/>
    <mergeCell ref="N84:Q85"/>
    <mergeCell ref="S90:T90"/>
    <mergeCell ref="U90:V90"/>
    <mergeCell ref="K86:K87"/>
    <mergeCell ref="L86:L87"/>
    <mergeCell ref="S92:T92"/>
    <mergeCell ref="U92:V92"/>
    <mergeCell ref="M86:M87"/>
    <mergeCell ref="N86:P87"/>
    <mergeCell ref="Q86:R87"/>
    <mergeCell ref="U93:V93"/>
    <mergeCell ref="N93:P93"/>
    <mergeCell ref="Q93:R93"/>
    <mergeCell ref="N88:P88"/>
    <mergeCell ref="Q88:R88"/>
    <mergeCell ref="S89:T89"/>
    <mergeCell ref="U89:V89"/>
    <mergeCell ref="N90:P90"/>
    <mergeCell ref="Q91:R91"/>
    <mergeCell ref="Q92:R92"/>
    <mergeCell ref="Q90:R90"/>
    <mergeCell ref="S88:T88"/>
    <mergeCell ref="U88:V88"/>
    <mergeCell ref="Q89:R89"/>
    <mergeCell ref="Q94:R94"/>
    <mergeCell ref="I97:J97"/>
    <mergeCell ref="K97:M97"/>
    <mergeCell ref="N97:P97"/>
    <mergeCell ref="Q97:R97"/>
    <mergeCell ref="S94:T94"/>
    <mergeCell ref="U94:V94"/>
    <mergeCell ref="S96:T96"/>
    <mergeCell ref="U96:V96"/>
    <mergeCell ref="S95:T95"/>
    <mergeCell ref="U95:V95"/>
    <mergeCell ref="I96:J96"/>
    <mergeCell ref="K96:M96"/>
    <mergeCell ref="N96:P96"/>
    <mergeCell ref="Q96:R96"/>
    <mergeCell ref="I95:J95"/>
    <mergeCell ref="K95:M95"/>
    <mergeCell ref="N95:P95"/>
    <mergeCell ref="Q95:R95"/>
    <mergeCell ref="B101:V101"/>
    <mergeCell ref="Q99:R99"/>
    <mergeCell ref="S99:T99"/>
    <mergeCell ref="U99:V99"/>
    <mergeCell ref="I100:M100"/>
    <mergeCell ref="N100:P100"/>
    <mergeCell ref="Q100:R100"/>
    <mergeCell ref="D100:E100"/>
    <mergeCell ref="S97:T97"/>
    <mergeCell ref="K99:M99"/>
    <mergeCell ref="N99:P99"/>
    <mergeCell ref="S100:T100"/>
    <mergeCell ref="U100:V100"/>
    <mergeCell ref="I99:J99"/>
    <mergeCell ref="U97:V97"/>
    <mergeCell ref="I98:J98"/>
    <mergeCell ref="K98:M98"/>
    <mergeCell ref="N98:P98"/>
    <mergeCell ref="Q98:R98"/>
    <mergeCell ref="S98:T98"/>
    <mergeCell ref="U98:V98"/>
    <mergeCell ref="B100:C100"/>
    <mergeCell ref="F100:H100"/>
    <mergeCell ref="F96:H96"/>
    <mergeCell ref="F97:H97"/>
    <mergeCell ref="F98:H98"/>
    <mergeCell ref="F99:H99"/>
    <mergeCell ref="B95:H95"/>
    <mergeCell ref="N94:P94"/>
    <mergeCell ref="B88:E88"/>
    <mergeCell ref="F89:F90"/>
    <mergeCell ref="F93:H94"/>
    <mergeCell ref="B89:B90"/>
    <mergeCell ref="N92:P92"/>
    <mergeCell ref="N91:P91"/>
    <mergeCell ref="B91:C92"/>
    <mergeCell ref="B93:C94"/>
    <mergeCell ref="B98:C98"/>
    <mergeCell ref="B99:C99"/>
    <mergeCell ref="D93:E94"/>
    <mergeCell ref="D91:E92"/>
    <mergeCell ref="D99:E99"/>
    <mergeCell ref="D98:E98"/>
    <mergeCell ref="D97:E97"/>
    <mergeCell ref="D96:E96"/>
    <mergeCell ref="B96:C96"/>
    <mergeCell ref="B97:C97"/>
    <mergeCell ref="B53:F53"/>
    <mergeCell ref="L84:M85"/>
    <mergeCell ref="C79:D79"/>
    <mergeCell ref="E79:F79"/>
    <mergeCell ref="L83:M83"/>
    <mergeCell ref="B80:C80"/>
    <mergeCell ref="B74:G74"/>
    <mergeCell ref="B73:G73"/>
    <mergeCell ref="B84:E84"/>
    <mergeCell ref="K62:M62"/>
    <mergeCell ref="B55:B56"/>
    <mergeCell ref="D65:E65"/>
    <mergeCell ref="D64:E64"/>
    <mergeCell ref="B47:C47"/>
    <mergeCell ref="C46:D46"/>
    <mergeCell ref="E46:F46"/>
    <mergeCell ref="B51:E51"/>
    <mergeCell ref="F63:H63"/>
    <mergeCell ref="F62:H62"/>
    <mergeCell ref="F66:H66"/>
    <mergeCell ref="E55:E56"/>
    <mergeCell ref="D55:D56"/>
    <mergeCell ref="C55:C56"/>
    <mergeCell ref="B57:C58"/>
    <mergeCell ref="D59:E60"/>
    <mergeCell ref="D57:E58"/>
    <mergeCell ref="F57:H58"/>
    <mergeCell ref="B62:C62"/>
    <mergeCell ref="B63:C63"/>
    <mergeCell ref="B64:C64"/>
    <mergeCell ref="B65:C65"/>
    <mergeCell ref="B66:C66"/>
    <mergeCell ref="F65:H65"/>
    <mergeCell ref="F64:H64"/>
    <mergeCell ref="F59:H60"/>
    <mergeCell ref="B59:C60"/>
    <mergeCell ref="F55:F56"/>
  </mergeCells>
  <phoneticPr fontId="3" type="Hiragana" alignment="distributed"/>
  <dataValidations count="2">
    <dataValidation type="list" allowBlank="1" showInputMessage="1" showErrorMessage="1" sqref="B59:C60" xr:uid="{00000000-0002-0000-0300-000000000000}">
      <formula1>"東京工事（333000）,関越工事（313000）,東北工事(023000),関西工事(053000),中部工事(043000),中四国工事(063000),九州工事(073000),芝山工場(005310),開発本部(007100),工事本部(005300),北海道工事(013000),MI事業部"</formula1>
    </dataValidation>
    <dataValidation type="list" allowBlank="1" showInputMessage="1" showErrorMessage="1" sqref="D59:E60" xr:uid="{00000000-0002-0000-0300-000001000000}">
      <formula1>"組立解体費(1102017000),労務費(1102018000),機械運搬費(1102019000),運搬費(1102019000),その他工事費(1103030000),管理費(1103031000),外注下請経費(110032000),諸口(1103033000)"</formula1>
    </dataValidation>
  </dataValidations>
  <pageMargins left="0.19685039370078741" right="0.19685039370078741" top="0.59055118110236227" bottom="0.35433070866141736" header="0.27559055118110237" footer="0.23622047244094491"/>
  <pageSetup paperSize="9" scale="7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3"/>
  <sheetViews>
    <sheetView workbookViewId="0">
      <selection activeCell="A5" sqref="A5"/>
    </sheetView>
  </sheetViews>
  <sheetFormatPr defaultColWidth="9" defaultRowHeight="13.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ht="17.25">
      <c r="A1" s="262"/>
      <c r="B1" s="263"/>
      <c r="M1" s="203" t="s">
        <v>447</v>
      </c>
    </row>
    <row r="2" spans="1:15" ht="10.5" customHeight="1" thickBot="1">
      <c r="A2" s="264"/>
      <c r="B2" s="265"/>
    </row>
    <row r="3" spans="1:15" ht="12.75" customHeight="1" thickBot="1">
      <c r="A3" s="266"/>
      <c r="B3" s="267"/>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c r="D12" s="227">
        <f>+C12*8</f>
        <v>0</v>
      </c>
      <c r="E12" s="228">
        <f>+D12</f>
        <v>0</v>
      </c>
      <c r="F12" s="225" t="s">
        <v>345</v>
      </c>
      <c r="G12" s="226" t="s">
        <v>300</v>
      </c>
      <c r="H12" s="227"/>
      <c r="I12" s="227">
        <f>+H12*8</f>
        <v>0</v>
      </c>
      <c r="J12" s="228">
        <f>+E33+I12</f>
        <v>0</v>
      </c>
      <c r="K12" s="719" t="s">
        <v>301</v>
      </c>
      <c r="L12" s="226" t="s">
        <v>300</v>
      </c>
      <c r="M12" s="227"/>
      <c r="N12" s="227">
        <f>+M12*8</f>
        <v>0</v>
      </c>
      <c r="O12" s="228">
        <f>+J31+N12</f>
        <v>0</v>
      </c>
    </row>
    <row r="13" spans="1:15" ht="21" customHeight="1">
      <c r="A13" s="229" t="s">
        <v>302</v>
      </c>
      <c r="B13" s="230" t="s">
        <v>303</v>
      </c>
      <c r="C13" s="231"/>
      <c r="D13" s="231">
        <f>+C13*8</f>
        <v>0</v>
      </c>
      <c r="E13" s="232">
        <f>+E12+D13</f>
        <v>0</v>
      </c>
      <c r="F13" s="229" t="s">
        <v>304</v>
      </c>
      <c r="G13" s="239" t="s">
        <v>303</v>
      </c>
      <c r="H13" s="240"/>
      <c r="I13" s="240">
        <f>+H13*8</f>
        <v>0</v>
      </c>
      <c r="J13" s="241">
        <f>+J12+I13</f>
        <v>0</v>
      </c>
      <c r="K13" s="720"/>
      <c r="L13" s="239" t="s">
        <v>303</v>
      </c>
      <c r="M13" s="240"/>
      <c r="N13" s="240">
        <f>+M13*8</f>
        <v>0</v>
      </c>
      <c r="O13" s="241">
        <f>+O12+N13</f>
        <v>0</v>
      </c>
    </row>
    <row r="14" spans="1:15" ht="21" customHeight="1">
      <c r="A14" s="721" t="s">
        <v>305</v>
      </c>
      <c r="B14" s="233" t="s">
        <v>300</v>
      </c>
      <c r="C14" s="234"/>
      <c r="D14" s="234">
        <f>+C14*8</f>
        <v>0</v>
      </c>
      <c r="E14" s="235">
        <f>+E13+D14</f>
        <v>0</v>
      </c>
      <c r="F14" s="721" t="s">
        <v>306</v>
      </c>
      <c r="G14" s="233" t="s">
        <v>300</v>
      </c>
      <c r="H14" s="234"/>
      <c r="I14" s="234">
        <f>+H14*8</f>
        <v>0</v>
      </c>
      <c r="J14" s="235">
        <f>+J13+I14</f>
        <v>0</v>
      </c>
      <c r="K14" s="721" t="s">
        <v>307</v>
      </c>
      <c r="L14" s="233" t="s">
        <v>300</v>
      </c>
      <c r="M14" s="234"/>
      <c r="N14" s="234">
        <f>+M14*8</f>
        <v>0</v>
      </c>
      <c r="O14" s="235">
        <f>+O13+N14</f>
        <v>0</v>
      </c>
    </row>
    <row r="15" spans="1:15" ht="21" customHeight="1">
      <c r="A15" s="720"/>
      <c r="B15" s="230" t="s">
        <v>303</v>
      </c>
      <c r="C15" s="231"/>
      <c r="D15" s="231">
        <f>+C15*8</f>
        <v>0</v>
      </c>
      <c r="E15" s="232">
        <f>+E14+D15</f>
        <v>0</v>
      </c>
      <c r="F15" s="720"/>
      <c r="G15" s="242" t="s">
        <v>303</v>
      </c>
      <c r="H15" s="243"/>
      <c r="I15" s="243">
        <f>+H15*8</f>
        <v>0</v>
      </c>
      <c r="J15" s="244">
        <f>+J14+I15</f>
        <v>0</v>
      </c>
      <c r="K15" s="720"/>
      <c r="L15" s="242" t="s">
        <v>303</v>
      </c>
      <c r="M15" s="243"/>
      <c r="N15" s="243">
        <f>+M15*8</f>
        <v>0</v>
      </c>
      <c r="O15" s="244">
        <f>+O14+N15</f>
        <v>0</v>
      </c>
    </row>
    <row r="16" spans="1:15" ht="21" customHeight="1">
      <c r="A16" s="721" t="s">
        <v>308</v>
      </c>
      <c r="B16" s="233" t="s">
        <v>300</v>
      </c>
      <c r="C16" s="234"/>
      <c r="D16" s="234">
        <f t="shared" ref="D16:D33" si="0">+C16*8</f>
        <v>0</v>
      </c>
      <c r="E16" s="235">
        <f t="shared" ref="E16:E33" si="1">+E15+D16</f>
        <v>0</v>
      </c>
      <c r="F16" s="721" t="s">
        <v>309</v>
      </c>
      <c r="G16" s="245" t="s">
        <v>300</v>
      </c>
      <c r="H16" s="246"/>
      <c r="I16" s="246">
        <f t="shared" ref="I16:I31" si="2">+H16*8</f>
        <v>0</v>
      </c>
      <c r="J16" s="247">
        <f t="shared" ref="J16:J31" si="3">+J15+I16</f>
        <v>0</v>
      </c>
      <c r="K16" s="721" t="s">
        <v>310</v>
      </c>
      <c r="L16" s="245" t="s">
        <v>300</v>
      </c>
      <c r="M16" s="246"/>
      <c r="N16" s="246">
        <f t="shared" ref="N16:N31" si="4">+M16*8</f>
        <v>0</v>
      </c>
      <c r="O16" s="247">
        <f t="shared" ref="O16:O31" si="5">+O15+N16</f>
        <v>0</v>
      </c>
    </row>
    <row r="17" spans="1:15" ht="21" customHeight="1">
      <c r="A17" s="720"/>
      <c r="B17" s="230" t="s">
        <v>303</v>
      </c>
      <c r="C17" s="231"/>
      <c r="D17" s="231">
        <f t="shared" si="0"/>
        <v>0</v>
      </c>
      <c r="E17" s="232">
        <f t="shared" si="1"/>
        <v>0</v>
      </c>
      <c r="F17" s="720"/>
      <c r="G17" s="239" t="s">
        <v>303</v>
      </c>
      <c r="H17" s="240"/>
      <c r="I17" s="240">
        <f t="shared" si="2"/>
        <v>0</v>
      </c>
      <c r="J17" s="241">
        <f t="shared" si="3"/>
        <v>0</v>
      </c>
      <c r="K17" s="720"/>
      <c r="L17" s="239" t="s">
        <v>303</v>
      </c>
      <c r="M17" s="240"/>
      <c r="N17" s="240">
        <f t="shared" si="4"/>
        <v>0</v>
      </c>
      <c r="O17" s="241">
        <f t="shared" si="5"/>
        <v>0</v>
      </c>
    </row>
    <row r="18" spans="1:15" ht="21" customHeight="1">
      <c r="A18" s="721" t="s">
        <v>311</v>
      </c>
      <c r="B18" s="233" t="s">
        <v>300</v>
      </c>
      <c r="C18" s="234"/>
      <c r="D18" s="234">
        <f t="shared" si="0"/>
        <v>0</v>
      </c>
      <c r="E18" s="235">
        <f t="shared" si="1"/>
        <v>0</v>
      </c>
      <c r="F18" s="721" t="s">
        <v>312</v>
      </c>
      <c r="G18" s="233" t="s">
        <v>300</v>
      </c>
      <c r="H18" s="234"/>
      <c r="I18" s="234">
        <f t="shared" si="2"/>
        <v>0</v>
      </c>
      <c r="J18" s="235">
        <f t="shared" si="3"/>
        <v>0</v>
      </c>
      <c r="K18" s="721" t="s">
        <v>313</v>
      </c>
      <c r="L18" s="233" t="s">
        <v>300</v>
      </c>
      <c r="M18" s="234"/>
      <c r="N18" s="234">
        <f t="shared" si="4"/>
        <v>0</v>
      </c>
      <c r="O18" s="235">
        <f t="shared" si="5"/>
        <v>0</v>
      </c>
    </row>
    <row r="19" spans="1:15" ht="21" customHeight="1">
      <c r="A19" s="720"/>
      <c r="B19" s="230" t="s">
        <v>303</v>
      </c>
      <c r="C19" s="231"/>
      <c r="D19" s="231">
        <f t="shared" si="0"/>
        <v>0</v>
      </c>
      <c r="E19" s="232">
        <f t="shared" si="1"/>
        <v>0</v>
      </c>
      <c r="F19" s="720"/>
      <c r="G19" s="242" t="s">
        <v>303</v>
      </c>
      <c r="H19" s="243"/>
      <c r="I19" s="243">
        <f t="shared" si="2"/>
        <v>0</v>
      </c>
      <c r="J19" s="244">
        <f t="shared" si="3"/>
        <v>0</v>
      </c>
      <c r="K19" s="720"/>
      <c r="L19" s="242" t="s">
        <v>303</v>
      </c>
      <c r="M19" s="243"/>
      <c r="N19" s="243">
        <f t="shared" si="4"/>
        <v>0</v>
      </c>
      <c r="O19" s="244">
        <f t="shared" si="5"/>
        <v>0</v>
      </c>
    </row>
    <row r="20" spans="1:15" ht="21" customHeight="1">
      <c r="A20" s="721" t="s">
        <v>314</v>
      </c>
      <c r="B20" s="233" t="s">
        <v>300</v>
      </c>
      <c r="C20" s="234"/>
      <c r="D20" s="234">
        <f t="shared" si="0"/>
        <v>0</v>
      </c>
      <c r="E20" s="235">
        <f t="shared" si="1"/>
        <v>0</v>
      </c>
      <c r="F20" s="721" t="s">
        <v>315</v>
      </c>
      <c r="G20" s="245" t="s">
        <v>300</v>
      </c>
      <c r="H20" s="246"/>
      <c r="I20" s="246">
        <f t="shared" si="2"/>
        <v>0</v>
      </c>
      <c r="J20" s="247">
        <f t="shared" si="3"/>
        <v>0</v>
      </c>
      <c r="K20" s="721" t="s">
        <v>316</v>
      </c>
      <c r="L20" s="245" t="s">
        <v>300</v>
      </c>
      <c r="M20" s="246"/>
      <c r="N20" s="246">
        <f t="shared" si="4"/>
        <v>0</v>
      </c>
      <c r="O20" s="247">
        <f t="shared" si="5"/>
        <v>0</v>
      </c>
    </row>
    <row r="21" spans="1:15" ht="21" customHeight="1">
      <c r="A21" s="720"/>
      <c r="B21" s="230" t="s">
        <v>303</v>
      </c>
      <c r="C21" s="231"/>
      <c r="D21" s="231">
        <f t="shared" si="0"/>
        <v>0</v>
      </c>
      <c r="E21" s="232">
        <f t="shared" si="1"/>
        <v>0</v>
      </c>
      <c r="F21" s="720"/>
      <c r="G21" s="242" t="s">
        <v>303</v>
      </c>
      <c r="H21" s="243"/>
      <c r="I21" s="243">
        <f t="shared" si="2"/>
        <v>0</v>
      </c>
      <c r="J21" s="244">
        <f t="shared" si="3"/>
        <v>0</v>
      </c>
      <c r="K21" s="720"/>
      <c r="L21" s="239" t="s">
        <v>303</v>
      </c>
      <c r="M21" s="240"/>
      <c r="N21" s="240">
        <f t="shared" si="4"/>
        <v>0</v>
      </c>
      <c r="O21" s="241">
        <f t="shared" si="5"/>
        <v>0</v>
      </c>
    </row>
    <row r="22" spans="1:15" ht="21" customHeight="1">
      <c r="A22" s="721" t="s">
        <v>317</v>
      </c>
      <c r="B22" s="233" t="s">
        <v>300</v>
      </c>
      <c r="C22" s="234"/>
      <c r="D22" s="234">
        <f t="shared" si="0"/>
        <v>0</v>
      </c>
      <c r="E22" s="235">
        <f t="shared" si="1"/>
        <v>0</v>
      </c>
      <c r="F22" s="721" t="s">
        <v>318</v>
      </c>
      <c r="G22" s="245" t="s">
        <v>300</v>
      </c>
      <c r="H22" s="246"/>
      <c r="I22" s="246">
        <f t="shared" si="2"/>
        <v>0</v>
      </c>
      <c r="J22" s="247">
        <f t="shared" si="3"/>
        <v>0</v>
      </c>
      <c r="K22" s="721" t="s">
        <v>319</v>
      </c>
      <c r="L22" s="233" t="s">
        <v>300</v>
      </c>
      <c r="M22" s="234"/>
      <c r="N22" s="234">
        <f t="shared" si="4"/>
        <v>0</v>
      </c>
      <c r="O22" s="235">
        <f t="shared" si="5"/>
        <v>0</v>
      </c>
    </row>
    <row r="23" spans="1:15" ht="21" customHeight="1">
      <c r="A23" s="720"/>
      <c r="B23" s="230" t="s">
        <v>303</v>
      </c>
      <c r="C23" s="231"/>
      <c r="D23" s="231">
        <f t="shared" si="0"/>
        <v>0</v>
      </c>
      <c r="E23" s="232">
        <f t="shared" si="1"/>
        <v>0</v>
      </c>
      <c r="F23" s="720"/>
      <c r="G23" s="239" t="s">
        <v>303</v>
      </c>
      <c r="H23" s="240"/>
      <c r="I23" s="240">
        <f t="shared" si="2"/>
        <v>0</v>
      </c>
      <c r="J23" s="241">
        <f t="shared" si="3"/>
        <v>0</v>
      </c>
      <c r="K23" s="720"/>
      <c r="L23" s="242" t="s">
        <v>303</v>
      </c>
      <c r="M23" s="243"/>
      <c r="N23" s="243">
        <f t="shared" si="4"/>
        <v>0</v>
      </c>
      <c r="O23" s="244">
        <f t="shared" si="5"/>
        <v>0</v>
      </c>
    </row>
    <row r="24" spans="1:15" ht="21" customHeight="1">
      <c r="A24" s="721" t="s">
        <v>320</v>
      </c>
      <c r="B24" s="233" t="s">
        <v>300</v>
      </c>
      <c r="C24" s="234"/>
      <c r="D24" s="234">
        <f t="shared" si="0"/>
        <v>0</v>
      </c>
      <c r="E24" s="235">
        <f t="shared" si="1"/>
        <v>0</v>
      </c>
      <c r="F24" s="721" t="s">
        <v>321</v>
      </c>
      <c r="G24" s="233" t="s">
        <v>300</v>
      </c>
      <c r="H24" s="234"/>
      <c r="I24" s="234">
        <f t="shared" si="2"/>
        <v>0</v>
      </c>
      <c r="J24" s="235">
        <f t="shared" si="3"/>
        <v>0</v>
      </c>
      <c r="K24" s="721" t="s">
        <v>322</v>
      </c>
      <c r="L24" s="245" t="s">
        <v>300</v>
      </c>
      <c r="M24" s="246"/>
      <c r="N24" s="246">
        <f t="shared" si="4"/>
        <v>0</v>
      </c>
      <c r="O24" s="247">
        <f t="shared" si="5"/>
        <v>0</v>
      </c>
    </row>
    <row r="25" spans="1:15" ht="21" customHeight="1">
      <c r="A25" s="720"/>
      <c r="B25" s="230" t="s">
        <v>303</v>
      </c>
      <c r="C25" s="231"/>
      <c r="D25" s="231">
        <f t="shared" si="0"/>
        <v>0</v>
      </c>
      <c r="E25" s="232">
        <f t="shared" si="1"/>
        <v>0</v>
      </c>
      <c r="F25" s="720"/>
      <c r="G25" s="242" t="s">
        <v>303</v>
      </c>
      <c r="H25" s="243"/>
      <c r="I25" s="243">
        <f t="shared" si="2"/>
        <v>0</v>
      </c>
      <c r="J25" s="244">
        <f t="shared" si="3"/>
        <v>0</v>
      </c>
      <c r="K25" s="720"/>
      <c r="L25" s="239" t="s">
        <v>303</v>
      </c>
      <c r="M25" s="240"/>
      <c r="N25" s="240">
        <f t="shared" si="4"/>
        <v>0</v>
      </c>
      <c r="O25" s="241">
        <f t="shared" si="5"/>
        <v>0</v>
      </c>
    </row>
    <row r="26" spans="1:15" ht="21" customHeight="1">
      <c r="A26" s="721" t="s">
        <v>323</v>
      </c>
      <c r="B26" s="233" t="s">
        <v>300</v>
      </c>
      <c r="C26" s="234"/>
      <c r="D26" s="234">
        <f t="shared" si="0"/>
        <v>0</v>
      </c>
      <c r="E26" s="235">
        <f t="shared" si="1"/>
        <v>0</v>
      </c>
      <c r="F26" s="721" t="s">
        <v>324</v>
      </c>
      <c r="G26" s="245" t="s">
        <v>300</v>
      </c>
      <c r="H26" s="246"/>
      <c r="I26" s="246">
        <f t="shared" si="2"/>
        <v>0</v>
      </c>
      <c r="J26" s="247">
        <f t="shared" si="3"/>
        <v>0</v>
      </c>
      <c r="K26" s="721" t="s">
        <v>325</v>
      </c>
      <c r="L26" s="233" t="s">
        <v>300</v>
      </c>
      <c r="M26" s="234"/>
      <c r="N26" s="234">
        <f t="shared" si="4"/>
        <v>0</v>
      </c>
      <c r="O26" s="235">
        <f t="shared" si="5"/>
        <v>0</v>
      </c>
    </row>
    <row r="27" spans="1:15" ht="21" customHeight="1">
      <c r="A27" s="720"/>
      <c r="B27" s="230" t="s">
        <v>303</v>
      </c>
      <c r="C27" s="231"/>
      <c r="D27" s="231">
        <f t="shared" si="0"/>
        <v>0</v>
      </c>
      <c r="E27" s="232">
        <f t="shared" si="1"/>
        <v>0</v>
      </c>
      <c r="F27" s="720"/>
      <c r="G27" s="239" t="s">
        <v>303</v>
      </c>
      <c r="H27" s="240"/>
      <c r="I27" s="240">
        <f t="shared" si="2"/>
        <v>0</v>
      </c>
      <c r="J27" s="241">
        <f t="shared" si="3"/>
        <v>0</v>
      </c>
      <c r="K27" s="720"/>
      <c r="L27" s="242" t="s">
        <v>303</v>
      </c>
      <c r="M27" s="243"/>
      <c r="N27" s="243">
        <f t="shared" si="4"/>
        <v>0</v>
      </c>
      <c r="O27" s="244">
        <f t="shared" si="5"/>
        <v>0</v>
      </c>
    </row>
    <row r="28" spans="1:15" ht="21" customHeight="1">
      <c r="A28" s="721" t="s">
        <v>326</v>
      </c>
      <c r="B28" s="233" t="s">
        <v>300</v>
      </c>
      <c r="C28" s="234"/>
      <c r="D28" s="234">
        <f t="shared" si="0"/>
        <v>0</v>
      </c>
      <c r="E28" s="235">
        <f t="shared" si="1"/>
        <v>0</v>
      </c>
      <c r="F28" s="721" t="s">
        <v>327</v>
      </c>
      <c r="G28" s="233" t="s">
        <v>300</v>
      </c>
      <c r="H28" s="234"/>
      <c r="I28" s="234">
        <f t="shared" si="2"/>
        <v>0</v>
      </c>
      <c r="J28" s="235">
        <f t="shared" si="3"/>
        <v>0</v>
      </c>
      <c r="K28" s="721" t="s">
        <v>328</v>
      </c>
      <c r="L28" s="245" t="s">
        <v>300</v>
      </c>
      <c r="M28" s="246"/>
      <c r="N28" s="246">
        <f t="shared" si="4"/>
        <v>0</v>
      </c>
      <c r="O28" s="247">
        <f t="shared" si="5"/>
        <v>0</v>
      </c>
    </row>
    <row r="29" spans="1:15" ht="21" customHeight="1">
      <c r="A29" s="720"/>
      <c r="B29" s="230" t="s">
        <v>303</v>
      </c>
      <c r="C29" s="231"/>
      <c r="D29" s="231">
        <f t="shared" si="0"/>
        <v>0</v>
      </c>
      <c r="E29" s="232">
        <f t="shared" si="1"/>
        <v>0</v>
      </c>
      <c r="F29" s="720"/>
      <c r="G29" s="242" t="s">
        <v>303</v>
      </c>
      <c r="H29" s="243"/>
      <c r="I29" s="243">
        <f t="shared" si="2"/>
        <v>0</v>
      </c>
      <c r="J29" s="244">
        <f t="shared" si="3"/>
        <v>0</v>
      </c>
      <c r="K29" s="720"/>
      <c r="L29" s="242" t="s">
        <v>303</v>
      </c>
      <c r="M29" s="243"/>
      <c r="N29" s="243">
        <f t="shared" si="4"/>
        <v>0</v>
      </c>
      <c r="O29" s="244">
        <f t="shared" si="5"/>
        <v>0</v>
      </c>
    </row>
    <row r="30" spans="1:15" ht="21" customHeight="1">
      <c r="A30" s="721" t="s">
        <v>329</v>
      </c>
      <c r="B30" s="233" t="s">
        <v>300</v>
      </c>
      <c r="C30" s="234"/>
      <c r="D30" s="234">
        <f t="shared" si="0"/>
        <v>0</v>
      </c>
      <c r="E30" s="235">
        <f t="shared" si="1"/>
        <v>0</v>
      </c>
      <c r="F30" s="721" t="s">
        <v>330</v>
      </c>
      <c r="G30" s="245" t="s">
        <v>300</v>
      </c>
      <c r="H30" s="246"/>
      <c r="I30" s="246">
        <f t="shared" si="2"/>
        <v>0</v>
      </c>
      <c r="J30" s="247">
        <f t="shared" si="3"/>
        <v>0</v>
      </c>
      <c r="K30" s="726" t="s">
        <v>331</v>
      </c>
      <c r="L30" s="245" t="s">
        <v>300</v>
      </c>
      <c r="M30" s="246"/>
      <c r="N30" s="246">
        <f t="shared" si="4"/>
        <v>0</v>
      </c>
      <c r="O30" s="247">
        <f t="shared" si="5"/>
        <v>0</v>
      </c>
    </row>
    <row r="31" spans="1:15" ht="21" customHeight="1">
      <c r="A31" s="720"/>
      <c r="B31" s="230" t="s">
        <v>303</v>
      </c>
      <c r="C31" s="231"/>
      <c r="D31" s="231">
        <f t="shared" si="0"/>
        <v>0</v>
      </c>
      <c r="E31" s="232">
        <f t="shared" si="1"/>
        <v>0</v>
      </c>
      <c r="F31" s="720"/>
      <c r="G31" s="242" t="s">
        <v>303</v>
      </c>
      <c r="H31" s="243"/>
      <c r="I31" s="243">
        <f t="shared" si="2"/>
        <v>0</v>
      </c>
      <c r="J31" s="244">
        <f t="shared" si="3"/>
        <v>0</v>
      </c>
      <c r="K31" s="720"/>
      <c r="L31" s="242" t="s">
        <v>303</v>
      </c>
      <c r="M31" s="243"/>
      <c r="N31" s="243">
        <f t="shared" si="4"/>
        <v>0</v>
      </c>
      <c r="O31" s="244">
        <f t="shared" si="5"/>
        <v>0</v>
      </c>
    </row>
    <row r="32" spans="1:15" ht="21" customHeight="1">
      <c r="A32" s="726" t="s">
        <v>332</v>
      </c>
      <c r="B32" s="233" t="s">
        <v>300</v>
      </c>
      <c r="C32" s="234"/>
      <c r="D32" s="234">
        <f t="shared" si="0"/>
        <v>0</v>
      </c>
      <c r="E32" s="235">
        <f t="shared" si="1"/>
        <v>0</v>
      </c>
      <c r="F32" s="728" t="s">
        <v>346</v>
      </c>
      <c r="G32" s="729"/>
      <c r="H32" s="729"/>
      <c r="I32" s="722">
        <f>+C12+C13+C14+C15+C16+C17+C18+C19+C20+C21+C22+C23+C24+C25+C26+C27+C28+C29+C30+C31+C32+C33+H12+H13+H14+H15+H16+H17+H18+H19+H20+H21+H22+H23+H24+H25+H26+H27+H28+H29+H30+H31+M12+M13+M14+M15+M16+M17+M18+M19+M20+M21+M22+M23+M24+M25+M26+M27+M28+M29+M30+M31</f>
        <v>0</v>
      </c>
      <c r="J32" s="724" t="s">
        <v>333</v>
      </c>
      <c r="K32" s="728" t="s">
        <v>334</v>
      </c>
      <c r="L32" s="729"/>
      <c r="M32" s="729"/>
      <c r="N32" s="722">
        <f>+O31</f>
        <v>0</v>
      </c>
      <c r="O32" s="724" t="s">
        <v>335</v>
      </c>
    </row>
    <row r="33" spans="1:15" ht="21" customHeight="1" thickBot="1">
      <c r="A33" s="727"/>
      <c r="B33" s="236" t="s">
        <v>303</v>
      </c>
      <c r="C33" s="237"/>
      <c r="D33" s="237">
        <f t="shared" si="0"/>
        <v>0</v>
      </c>
      <c r="E33" s="238">
        <f t="shared" si="1"/>
        <v>0</v>
      </c>
      <c r="F33" s="730"/>
      <c r="G33" s="731"/>
      <c r="H33" s="731"/>
      <c r="I33" s="723"/>
      <c r="J33" s="725"/>
      <c r="K33" s="730"/>
      <c r="L33" s="731"/>
      <c r="M33" s="731"/>
      <c r="N33" s="723"/>
      <c r="O33" s="725"/>
    </row>
  </sheetData>
  <mergeCells count="35">
    <mergeCell ref="N32:N33"/>
    <mergeCell ref="O32:O33"/>
    <mergeCell ref="A30:A31"/>
    <mergeCell ref="F30:F31"/>
    <mergeCell ref="K30:K31"/>
    <mergeCell ref="A32:A33"/>
    <mergeCell ref="F32:H33"/>
    <mergeCell ref="I32:I33"/>
    <mergeCell ref="J32:J33"/>
    <mergeCell ref="K32:M33"/>
    <mergeCell ref="A26:A27"/>
    <mergeCell ref="F26:F27"/>
    <mergeCell ref="K26:K27"/>
    <mergeCell ref="A28:A29"/>
    <mergeCell ref="F28:F29"/>
    <mergeCell ref="K28:K29"/>
    <mergeCell ref="A22:A23"/>
    <mergeCell ref="F22:F23"/>
    <mergeCell ref="K22:K23"/>
    <mergeCell ref="A24:A25"/>
    <mergeCell ref="F24:F25"/>
    <mergeCell ref="K24:K25"/>
    <mergeCell ref="A18:A19"/>
    <mergeCell ref="F18:F19"/>
    <mergeCell ref="K18:K19"/>
    <mergeCell ref="A20:A21"/>
    <mergeCell ref="F20:F21"/>
    <mergeCell ref="K20:K21"/>
    <mergeCell ref="K12:K13"/>
    <mergeCell ref="A14:A15"/>
    <mergeCell ref="F14:F15"/>
    <mergeCell ref="K14:K15"/>
    <mergeCell ref="A16:A17"/>
    <mergeCell ref="F16:F17"/>
    <mergeCell ref="K16:K17"/>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7"/>
  <sheetViews>
    <sheetView showGridLines="0" topLeftCell="A37" workbookViewId="0">
      <selection activeCell="H30" sqref="H3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339" t="s">
        <v>254</v>
      </c>
      <c r="C3" s="340"/>
      <c r="D3" s="340"/>
      <c r="E3" s="340"/>
      <c r="F3" s="340"/>
      <c r="G3" s="340"/>
      <c r="H3" s="340"/>
      <c r="I3" s="341"/>
      <c r="J3" s="341"/>
      <c r="K3" s="342"/>
    </row>
    <row r="4" spans="1:27" ht="9.75" customHeight="1" thickBot="1"/>
    <row r="5" spans="1:27" ht="15" thickBot="1">
      <c r="A5" s="190"/>
      <c r="B5" s="1" t="s">
        <v>348</v>
      </c>
      <c r="C5" s="313" t="s">
        <v>349</v>
      </c>
      <c r="D5" s="314"/>
      <c r="E5" s="314"/>
      <c r="F5" s="314"/>
      <c r="G5" s="314"/>
      <c r="H5" s="315"/>
      <c r="M5" s="316" t="s">
        <v>350</v>
      </c>
      <c r="N5" s="317"/>
      <c r="O5" s="317"/>
      <c r="P5" s="317"/>
      <c r="Q5" s="317"/>
      <c r="R5" s="317"/>
      <c r="S5" s="317"/>
      <c r="T5" s="317"/>
      <c r="U5" s="317"/>
      <c r="V5" s="317"/>
      <c r="W5" s="317"/>
      <c r="X5" s="317"/>
      <c r="Y5" s="317"/>
      <c r="Z5" s="317"/>
      <c r="AA5" s="318"/>
    </row>
    <row r="6" spans="1:27" ht="9.75" customHeight="1" thickBot="1">
      <c r="M6" s="248"/>
      <c r="N6" s="248"/>
      <c r="O6" s="248"/>
      <c r="P6" s="248"/>
      <c r="Q6" s="248"/>
      <c r="R6" s="248"/>
      <c r="S6" s="248"/>
      <c r="T6" s="248"/>
      <c r="U6" s="248"/>
      <c r="V6" s="248"/>
      <c r="W6" s="248"/>
      <c r="X6" s="248"/>
      <c r="Y6" s="248"/>
      <c r="Z6" s="248"/>
      <c r="AA6" s="248"/>
    </row>
    <row r="7" spans="1:27" ht="15.75" thickTop="1" thickBot="1">
      <c r="B7" s="1" t="s">
        <v>4</v>
      </c>
      <c r="C7" s="58" t="s">
        <v>262</v>
      </c>
      <c r="D7" s="2"/>
      <c r="E7" s="58" t="s">
        <v>263</v>
      </c>
      <c r="J7" s="346"/>
      <c r="K7" s="346"/>
      <c r="L7" s="346"/>
      <c r="M7" s="322" t="s">
        <v>361</v>
      </c>
      <c r="N7" s="323"/>
      <c r="O7" s="323"/>
      <c r="P7" s="323"/>
      <c r="Q7" s="323"/>
      <c r="R7" s="323"/>
      <c r="S7" s="323"/>
      <c r="T7" s="323"/>
      <c r="U7" s="323"/>
      <c r="V7" s="323"/>
      <c r="W7" s="323"/>
      <c r="X7" s="323"/>
      <c r="Y7" s="323"/>
      <c r="Z7" s="323"/>
      <c r="AA7" s="324"/>
    </row>
    <row r="8" spans="1:27" ht="9" customHeight="1" thickBot="1">
      <c r="B8" s="1"/>
      <c r="M8" s="325"/>
      <c r="N8" s="326"/>
      <c r="O8" s="326"/>
      <c r="P8" s="326"/>
      <c r="Q8" s="326"/>
      <c r="R8" s="326"/>
      <c r="S8" s="326"/>
      <c r="T8" s="326"/>
      <c r="U8" s="326"/>
      <c r="V8" s="326"/>
      <c r="W8" s="326"/>
      <c r="X8" s="326"/>
      <c r="Y8" s="326"/>
      <c r="Z8" s="326"/>
      <c r="AA8" s="327"/>
    </row>
    <row r="9" spans="1:27" ht="15" thickBot="1">
      <c r="B9" s="1" t="s">
        <v>5</v>
      </c>
      <c r="C9" s="313" t="s">
        <v>351</v>
      </c>
      <c r="D9" s="314"/>
      <c r="E9" s="314"/>
      <c r="F9" s="314"/>
      <c r="G9" s="314"/>
      <c r="H9" s="315"/>
      <c r="M9" s="328"/>
      <c r="N9" s="329"/>
      <c r="O9" s="329"/>
      <c r="P9" s="329"/>
      <c r="Q9" s="329"/>
      <c r="R9" s="329"/>
      <c r="S9" s="329"/>
      <c r="T9" s="329"/>
      <c r="U9" s="329"/>
      <c r="V9" s="329"/>
      <c r="W9" s="329"/>
      <c r="X9" s="329"/>
      <c r="Y9" s="329"/>
      <c r="Z9" s="329"/>
      <c r="AA9" s="330"/>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43" t="s">
        <v>356</v>
      </c>
      <c r="D11" s="344"/>
      <c r="E11" s="344"/>
      <c r="F11" s="344"/>
      <c r="G11" s="344"/>
      <c r="H11" s="345"/>
      <c r="M11" s="322" t="s">
        <v>362</v>
      </c>
      <c r="N11" s="323"/>
      <c r="O11" s="323"/>
      <c r="P11" s="323"/>
      <c r="Q11" s="323"/>
      <c r="R11" s="323"/>
      <c r="S11" s="323"/>
      <c r="T11" s="323"/>
      <c r="U11" s="323"/>
      <c r="V11" s="323"/>
      <c r="W11" s="323"/>
      <c r="X11" s="323"/>
      <c r="Y11" s="323"/>
      <c r="Z11" s="323"/>
      <c r="AA11" s="324"/>
    </row>
    <row r="12" spans="1:27" ht="12" customHeight="1" thickBot="1">
      <c r="B12" s="1"/>
      <c r="M12" s="325"/>
      <c r="N12" s="326"/>
      <c r="O12" s="326"/>
      <c r="P12" s="326"/>
      <c r="Q12" s="326"/>
      <c r="R12" s="326"/>
      <c r="S12" s="326"/>
      <c r="T12" s="326"/>
      <c r="U12" s="326"/>
      <c r="V12" s="326"/>
      <c r="W12" s="326"/>
      <c r="X12" s="326"/>
      <c r="Y12" s="326"/>
      <c r="Z12" s="326"/>
      <c r="AA12" s="327"/>
    </row>
    <row r="13" spans="1:27" ht="17.25" customHeight="1" thickBot="1">
      <c r="B13" s="1" t="s">
        <v>98</v>
      </c>
      <c r="C13" s="313" t="s">
        <v>352</v>
      </c>
      <c r="D13" s="314"/>
      <c r="E13" s="314"/>
      <c r="F13" s="314"/>
      <c r="G13" s="314"/>
      <c r="H13" s="315"/>
      <c r="M13" s="328"/>
      <c r="N13" s="329"/>
      <c r="O13" s="329"/>
      <c r="P13" s="329"/>
      <c r="Q13" s="329"/>
      <c r="R13" s="329"/>
      <c r="S13" s="329"/>
      <c r="T13" s="329"/>
      <c r="U13" s="329"/>
      <c r="V13" s="329"/>
      <c r="W13" s="329"/>
      <c r="X13" s="329"/>
      <c r="Y13" s="329"/>
      <c r="Z13" s="329"/>
      <c r="AA13" s="330"/>
    </row>
    <row r="14" spans="1:27" ht="9.75" customHeight="1" thickBot="1">
      <c r="B14" s="1"/>
      <c r="M14" s="326"/>
      <c r="N14" s="326"/>
      <c r="O14" s="326"/>
      <c r="P14" s="326"/>
      <c r="Q14" s="326"/>
      <c r="R14" s="326"/>
      <c r="S14" s="326"/>
      <c r="T14" s="326"/>
      <c r="U14" s="326"/>
      <c r="V14" s="326"/>
      <c r="W14" s="326"/>
      <c r="X14" s="326"/>
      <c r="Y14" s="326"/>
      <c r="Z14" s="326"/>
      <c r="AA14" s="326"/>
    </row>
    <row r="15" spans="1:27" ht="13.5" customHeight="1" thickTop="1" thickBot="1">
      <c r="B15" s="1" t="s">
        <v>288</v>
      </c>
      <c r="C15" s="313" t="s">
        <v>353</v>
      </c>
      <c r="D15" s="314"/>
      <c r="E15" s="314"/>
      <c r="F15" s="314"/>
      <c r="G15" s="314"/>
      <c r="H15" s="315"/>
      <c r="M15" s="331" t="s">
        <v>363</v>
      </c>
      <c r="N15" s="332"/>
      <c r="O15" s="332"/>
      <c r="P15" s="332"/>
      <c r="Q15" s="332"/>
      <c r="R15" s="332"/>
      <c r="S15" s="332"/>
      <c r="T15" s="332"/>
      <c r="U15" s="332"/>
      <c r="V15" s="332"/>
      <c r="W15" s="332"/>
      <c r="X15" s="332"/>
      <c r="Y15" s="332"/>
      <c r="Z15" s="332"/>
      <c r="AA15" s="333"/>
    </row>
    <row r="16" spans="1:27" ht="8.25" customHeight="1" thickBot="1">
      <c r="B16" s="1"/>
      <c r="M16" s="248"/>
      <c r="N16" s="248"/>
      <c r="O16" s="248"/>
      <c r="P16" s="248"/>
      <c r="Q16" s="248"/>
      <c r="R16" s="248"/>
      <c r="S16" s="248"/>
      <c r="T16" s="248"/>
      <c r="U16" s="248"/>
      <c r="V16" s="248"/>
      <c r="W16" s="248"/>
      <c r="X16" s="248"/>
      <c r="Y16" s="248"/>
      <c r="Z16" s="248"/>
      <c r="AA16" s="248"/>
    </row>
    <row r="17" spans="1:27" ht="15.75" thickTop="1" thickBot="1">
      <c r="B17" s="1" t="s">
        <v>7</v>
      </c>
      <c r="C17" s="319" t="s">
        <v>355</v>
      </c>
      <c r="D17" s="320"/>
      <c r="E17" s="320"/>
      <c r="F17" s="320"/>
      <c r="G17" s="320"/>
      <c r="H17" s="321"/>
      <c r="M17" s="322" t="s">
        <v>364</v>
      </c>
      <c r="N17" s="323"/>
      <c r="O17" s="323"/>
      <c r="P17" s="323"/>
      <c r="Q17" s="323"/>
      <c r="R17" s="323"/>
      <c r="S17" s="323"/>
      <c r="T17" s="323"/>
      <c r="U17" s="323"/>
      <c r="V17" s="323"/>
      <c r="W17" s="323"/>
      <c r="X17" s="323"/>
      <c r="Y17" s="323"/>
      <c r="Z17" s="323"/>
      <c r="AA17" s="324"/>
    </row>
    <row r="18" spans="1:27" ht="11.25" customHeight="1" thickBot="1">
      <c r="B18" s="1"/>
      <c r="M18" s="325"/>
      <c r="N18" s="326"/>
      <c r="O18" s="326"/>
      <c r="P18" s="326"/>
      <c r="Q18" s="326"/>
      <c r="R18" s="326"/>
      <c r="S18" s="326"/>
      <c r="T18" s="326"/>
      <c r="U18" s="326"/>
      <c r="V18" s="326"/>
      <c r="W18" s="326"/>
      <c r="X18" s="326"/>
      <c r="Y18" s="326"/>
      <c r="Z18" s="326"/>
      <c r="AA18" s="327"/>
    </row>
    <row r="19" spans="1:27" ht="15" thickBot="1">
      <c r="A19" s="190"/>
      <c r="B19" s="1" t="s">
        <v>354</v>
      </c>
      <c r="C19" s="319" t="s">
        <v>355</v>
      </c>
      <c r="D19" s="320"/>
      <c r="E19" s="320"/>
      <c r="F19" s="320"/>
      <c r="G19" s="320"/>
      <c r="H19" s="321"/>
      <c r="M19" s="328"/>
      <c r="N19" s="329"/>
      <c r="O19" s="329"/>
      <c r="P19" s="329"/>
      <c r="Q19" s="329"/>
      <c r="R19" s="329"/>
      <c r="S19" s="329"/>
      <c r="T19" s="329"/>
      <c r="U19" s="329"/>
      <c r="V19" s="329"/>
      <c r="W19" s="329"/>
      <c r="X19" s="329"/>
      <c r="Y19" s="329"/>
      <c r="Z19" s="329"/>
      <c r="AA19" s="330"/>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t="s">
        <v>357</v>
      </c>
      <c r="D21" s="2" t="s">
        <v>25</v>
      </c>
      <c r="E21" s="58" t="s">
        <v>358</v>
      </c>
      <c r="M21" s="295" t="s">
        <v>385</v>
      </c>
      <c r="N21" s="296"/>
      <c r="O21" s="296"/>
      <c r="P21" s="296"/>
      <c r="Q21" s="296"/>
      <c r="R21" s="296"/>
      <c r="S21" s="296"/>
      <c r="T21" s="296"/>
      <c r="U21" s="296"/>
      <c r="V21" s="296"/>
      <c r="W21" s="296"/>
      <c r="X21" s="296"/>
      <c r="Y21" s="296"/>
      <c r="Z21" s="296"/>
      <c r="AA21" s="297"/>
    </row>
    <row r="22" spans="1:27" ht="14.25" customHeight="1">
      <c r="B22" s="1"/>
      <c r="M22" s="298"/>
      <c r="N22" s="299"/>
      <c r="O22" s="299"/>
      <c r="P22" s="299"/>
      <c r="Q22" s="299"/>
      <c r="R22" s="299"/>
      <c r="S22" s="299"/>
      <c r="T22" s="299"/>
      <c r="U22" s="299"/>
      <c r="V22" s="299"/>
      <c r="W22" s="299"/>
      <c r="X22" s="299"/>
      <c r="Y22" s="299"/>
      <c r="Z22" s="299"/>
      <c r="AA22" s="300"/>
    </row>
    <row r="23" spans="1:27" ht="14.25" customHeight="1" thickBot="1">
      <c r="M23" s="301"/>
      <c r="N23" s="302"/>
      <c r="O23" s="302"/>
      <c r="P23" s="302"/>
      <c r="Q23" s="302"/>
      <c r="R23" s="302"/>
      <c r="S23" s="302"/>
      <c r="T23" s="302"/>
      <c r="U23" s="302"/>
      <c r="V23" s="302"/>
      <c r="W23" s="302"/>
      <c r="X23" s="302"/>
      <c r="Y23" s="302"/>
      <c r="Z23" s="302"/>
      <c r="AA23" s="303"/>
    </row>
    <row r="24" spans="1:27" ht="24" customHeight="1" thickTop="1" thickBot="1">
      <c r="B24" s="339" t="s">
        <v>8</v>
      </c>
      <c r="C24" s="340"/>
      <c r="D24" s="340"/>
      <c r="E24" s="340"/>
      <c r="F24" s="340"/>
      <c r="G24" s="340"/>
      <c r="H24" s="340"/>
      <c r="I24" s="341"/>
      <c r="J24" s="341"/>
      <c r="K24" s="342"/>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75" thickTop="1" thickBot="1">
      <c r="B26" s="1" t="s">
        <v>9</v>
      </c>
      <c r="C26" s="313" t="s">
        <v>268</v>
      </c>
      <c r="D26" s="337"/>
      <c r="E26" s="338"/>
      <c r="G26" s="346" t="s">
        <v>80</v>
      </c>
      <c r="H26" s="346"/>
      <c r="I26" s="75" t="s">
        <v>360</v>
      </c>
      <c r="J26" s="76"/>
      <c r="M26" s="304" t="s">
        <v>365</v>
      </c>
      <c r="N26" s="305"/>
      <c r="O26" s="305"/>
      <c r="P26" s="305"/>
      <c r="Q26" s="305"/>
      <c r="R26" s="305"/>
      <c r="S26" s="305"/>
      <c r="T26" s="305"/>
      <c r="U26" s="305"/>
      <c r="V26" s="305"/>
      <c r="W26" s="305"/>
      <c r="X26" s="305"/>
      <c r="Y26" s="305"/>
      <c r="Z26" s="305"/>
      <c r="AA26" s="306"/>
    </row>
    <row r="27" spans="1:27" ht="11.25" customHeight="1" thickBot="1">
      <c r="B27" s="1"/>
      <c r="M27" s="307"/>
      <c r="N27" s="308"/>
      <c r="O27" s="308"/>
      <c r="P27" s="308"/>
      <c r="Q27" s="308"/>
      <c r="R27" s="308"/>
      <c r="S27" s="308"/>
      <c r="T27" s="308"/>
      <c r="U27" s="308"/>
      <c r="V27" s="308"/>
      <c r="W27" s="308"/>
      <c r="X27" s="308"/>
      <c r="Y27" s="308"/>
      <c r="Z27" s="308"/>
      <c r="AA27" s="309"/>
    </row>
    <row r="28" spans="1:27" ht="15" thickBot="1">
      <c r="B28" s="1" t="s">
        <v>10</v>
      </c>
      <c r="C28" s="313" t="s">
        <v>269</v>
      </c>
      <c r="D28" s="337"/>
      <c r="E28" s="338"/>
      <c r="G28" s="346" t="s">
        <v>81</v>
      </c>
      <c r="H28" s="346"/>
      <c r="I28" s="75" t="s">
        <v>100</v>
      </c>
      <c r="M28" s="307"/>
      <c r="N28" s="308"/>
      <c r="O28" s="308"/>
      <c r="P28" s="308"/>
      <c r="Q28" s="308"/>
      <c r="R28" s="308"/>
      <c r="S28" s="308"/>
      <c r="T28" s="308"/>
      <c r="U28" s="308"/>
      <c r="V28" s="308"/>
      <c r="W28" s="308"/>
      <c r="X28" s="308"/>
      <c r="Y28" s="308"/>
      <c r="Z28" s="308"/>
      <c r="AA28" s="309"/>
    </row>
    <row r="29" spans="1:27" ht="7.5" customHeight="1" thickBot="1">
      <c r="B29" s="1"/>
      <c r="M29" s="307"/>
      <c r="N29" s="308"/>
      <c r="O29" s="308"/>
      <c r="P29" s="308"/>
      <c r="Q29" s="308"/>
      <c r="R29" s="308"/>
      <c r="S29" s="308"/>
      <c r="T29" s="308"/>
      <c r="U29" s="308"/>
      <c r="V29" s="308"/>
      <c r="W29" s="308"/>
      <c r="X29" s="308"/>
      <c r="Y29" s="308"/>
      <c r="Z29" s="308"/>
      <c r="AA29" s="309"/>
    </row>
    <row r="30" spans="1:27" ht="15" thickBot="1">
      <c r="B30" s="1" t="s">
        <v>11</v>
      </c>
      <c r="C30" s="313" t="s">
        <v>359</v>
      </c>
      <c r="D30" s="337"/>
      <c r="E30" s="338"/>
      <c r="M30" s="310"/>
      <c r="N30" s="311"/>
      <c r="O30" s="311"/>
      <c r="P30" s="311"/>
      <c r="Q30" s="311"/>
      <c r="R30" s="311"/>
      <c r="S30" s="311"/>
      <c r="T30" s="311"/>
      <c r="U30" s="311"/>
      <c r="V30" s="311"/>
      <c r="W30" s="311"/>
      <c r="X30" s="311"/>
      <c r="Y30" s="311"/>
      <c r="Z30" s="311"/>
      <c r="AA30" s="312"/>
    </row>
    <row r="31" spans="1:27" ht="7.5" customHeight="1" thickBot="1">
      <c r="B31" s="1"/>
      <c r="M31" s="249"/>
      <c r="N31" s="249"/>
      <c r="O31" s="249"/>
      <c r="P31" s="249"/>
      <c r="Q31" s="249"/>
      <c r="R31" s="249"/>
      <c r="S31" s="249"/>
      <c r="T31" s="249"/>
      <c r="U31" s="249"/>
      <c r="V31" s="249"/>
      <c r="W31" s="249"/>
      <c r="X31" s="249"/>
      <c r="Y31" s="249"/>
      <c r="Z31" s="249"/>
      <c r="AA31" s="249"/>
    </row>
    <row r="32" spans="1:27" ht="15" thickBot="1">
      <c r="B32" s="1" t="s">
        <v>12</v>
      </c>
      <c r="C32" s="313" t="s">
        <v>99</v>
      </c>
      <c r="D32" s="337"/>
      <c r="E32" s="338"/>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5" thickBot="1">
      <c r="B34" s="1" t="s">
        <v>13</v>
      </c>
      <c r="C34" s="334" t="s">
        <v>264</v>
      </c>
      <c r="D34" s="335"/>
      <c r="E34" s="336"/>
      <c r="M34" s="249"/>
      <c r="N34" s="249"/>
      <c r="O34" s="249"/>
      <c r="P34" s="249"/>
      <c r="Q34" s="249"/>
      <c r="R34" s="249"/>
      <c r="S34" s="249"/>
      <c r="T34" s="249"/>
      <c r="U34" s="249"/>
      <c r="V34" s="249"/>
      <c r="W34" s="249"/>
      <c r="X34" s="249"/>
      <c r="Y34" s="249"/>
      <c r="Z34" s="249"/>
      <c r="AA34" s="249"/>
    </row>
    <row r="35" spans="2:27" ht="12.75" customHeight="1"/>
    <row r="36" spans="2:27" ht="17.25" customHeight="1">
      <c r="C36" s="732"/>
      <c r="D36" s="490"/>
      <c r="E36" s="490"/>
      <c r="F36" s="490"/>
      <c r="G36" s="490"/>
      <c r="H36" s="490"/>
      <c r="I36" s="490"/>
    </row>
    <row r="37" spans="2:27" ht="15" thickBot="1"/>
    <row r="38" spans="2:27" ht="15" thickBot="1">
      <c r="B38" s="201" t="s">
        <v>287</v>
      </c>
      <c r="C38" s="174"/>
      <c r="D38" s="190" t="s">
        <v>286</v>
      </c>
      <c r="E38" s="190"/>
      <c r="F38" s="190"/>
      <c r="G38" s="190"/>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41" spans="2:27">
      <c r="M41" s="182"/>
      <c r="N41" s="182"/>
      <c r="O41" s="182"/>
      <c r="P41" s="182"/>
      <c r="Q41" s="182"/>
      <c r="R41" s="182"/>
      <c r="S41" s="182"/>
      <c r="T41" s="182"/>
      <c r="U41" s="182"/>
      <c r="V41" s="182"/>
      <c r="W41" s="182"/>
      <c r="X41" s="182"/>
      <c r="Y41" s="182"/>
      <c r="Z41" s="182"/>
      <c r="AA41" s="182"/>
    </row>
    <row r="56" ht="24.75" customHeight="1"/>
    <row r="57" ht="6" customHeight="1"/>
  </sheetData>
  <mergeCells count="26">
    <mergeCell ref="B3:K3"/>
    <mergeCell ref="C5:H5"/>
    <mergeCell ref="M5:AA5"/>
    <mergeCell ref="J7:L7"/>
    <mergeCell ref="M7:AA9"/>
    <mergeCell ref="C9:H9"/>
    <mergeCell ref="C11:H11"/>
    <mergeCell ref="M11:AA13"/>
    <mergeCell ref="C13:H13"/>
    <mergeCell ref="M14:AA14"/>
    <mergeCell ref="C15:H15"/>
    <mergeCell ref="M15:AA15"/>
    <mergeCell ref="C32:E32"/>
    <mergeCell ref="C34:E34"/>
    <mergeCell ref="C36:I36"/>
    <mergeCell ref="C17:H17"/>
    <mergeCell ref="M17:AA19"/>
    <mergeCell ref="C19:H19"/>
    <mergeCell ref="M21:AA23"/>
    <mergeCell ref="B24:K24"/>
    <mergeCell ref="C26:E26"/>
    <mergeCell ref="G26:H26"/>
    <mergeCell ref="M26:AA30"/>
    <mergeCell ref="C28:E28"/>
    <mergeCell ref="G28:H28"/>
    <mergeCell ref="C30:E30"/>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34"/>
  <sheetViews>
    <sheetView showGridLines="0" topLeftCell="A10" workbookViewId="0">
      <selection activeCell="I25" sqref="I25:J25"/>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375" customWidth="1"/>
    <col min="9" max="9" width="2.75" customWidth="1"/>
    <col min="10" max="10" width="5.2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1" max="22" width="17.25" hidden="1" customWidth="1"/>
    <col min="27" max="28" width="17.25" bestFit="1" customWidth="1"/>
    <col min="29" max="29" width="13.75" customWidth="1"/>
  </cols>
  <sheetData>
    <row r="1" spans="2:29" ht="3.75" customHeight="1" thickBot="1"/>
    <row r="2" spans="2:29" ht="24.75" thickBot="1">
      <c r="B2" s="411" t="s">
        <v>42</v>
      </c>
      <c r="C2" s="412"/>
      <c r="D2" s="412"/>
      <c r="E2" s="412"/>
      <c r="F2" s="412"/>
      <c r="G2" s="412"/>
      <c r="H2" s="412"/>
      <c r="I2" s="413"/>
      <c r="J2" s="413"/>
      <c r="K2" s="413"/>
      <c r="L2" s="413"/>
      <c r="M2" s="413"/>
      <c r="N2" s="413"/>
      <c r="O2" s="414"/>
      <c r="Y2" s="733" t="s">
        <v>450</v>
      </c>
      <c r="Z2" s="734"/>
      <c r="AA2" s="734"/>
      <c r="AB2" s="734"/>
      <c r="AC2" s="735"/>
    </row>
    <row r="3" spans="2:29" ht="6.75" customHeight="1" thickBot="1"/>
    <row r="4" spans="2:29" ht="20.100000000000001" customHeight="1" thickTop="1" thickBot="1">
      <c r="B4" s="1" t="s">
        <v>2</v>
      </c>
      <c r="C4" s="57">
        <v>2023</v>
      </c>
      <c r="D4" t="s">
        <v>0</v>
      </c>
      <c r="E4" s="57">
        <v>10</v>
      </c>
      <c r="F4" t="s">
        <v>1</v>
      </c>
      <c r="G4" s="57">
        <v>20</v>
      </c>
      <c r="H4" t="s">
        <v>3</v>
      </c>
      <c r="Q4" s="16"/>
      <c r="U4" s="4">
        <v>45219</v>
      </c>
      <c r="V4" s="3"/>
      <c r="Y4" s="373" t="s">
        <v>366</v>
      </c>
      <c r="Z4" s="374"/>
      <c r="AA4" s="374"/>
      <c r="AB4" s="374"/>
      <c r="AC4" s="375"/>
    </row>
    <row r="5" spans="2:29" ht="4.5" customHeight="1" thickBot="1">
      <c r="B5" s="1"/>
      <c r="J5" s="346"/>
      <c r="K5" s="346"/>
      <c r="L5" s="346"/>
      <c r="Q5" s="16"/>
      <c r="U5" s="3"/>
      <c r="V5" s="3"/>
      <c r="AA5" s="3"/>
      <c r="AB5" s="3"/>
    </row>
    <row r="6" spans="2:29" ht="20.100000000000001" customHeight="1" thickTop="1" thickBot="1">
      <c r="B6" s="1" t="s">
        <v>370</v>
      </c>
      <c r="C6" s="313" t="s">
        <v>371</v>
      </c>
      <c r="D6" s="314"/>
      <c r="E6" s="314"/>
      <c r="F6" s="314"/>
      <c r="G6" s="314"/>
      <c r="H6" s="315"/>
      <c r="S6" s="326"/>
      <c r="T6" s="326"/>
      <c r="U6" s="326"/>
      <c r="V6" s="326"/>
      <c r="W6" s="326"/>
      <c r="X6" s="248"/>
      <c r="Y6" s="373" t="s">
        <v>367</v>
      </c>
      <c r="Z6" s="374"/>
      <c r="AA6" s="374"/>
      <c r="AB6" s="374"/>
      <c r="AC6" s="375"/>
    </row>
    <row r="7" spans="2:29" ht="5.25" customHeight="1" thickBot="1">
      <c r="B7" s="1"/>
      <c r="U7" s="3"/>
      <c r="V7" s="3"/>
      <c r="Y7" s="19"/>
      <c r="Z7" s="19"/>
      <c r="AA7" s="19"/>
      <c r="AB7" s="19"/>
      <c r="AC7" s="19"/>
    </row>
    <row r="8" spans="2:29" ht="20.100000000000001" customHeight="1" thickTop="1" thickBot="1">
      <c r="B8" s="1" t="s">
        <v>91</v>
      </c>
      <c r="C8" s="313" t="s">
        <v>372</v>
      </c>
      <c r="D8" s="314"/>
      <c r="E8" s="314"/>
      <c r="F8" s="314"/>
      <c r="G8" s="314"/>
      <c r="H8" s="315"/>
      <c r="Q8" s="16"/>
      <c r="U8" s="3"/>
      <c r="V8" s="3"/>
      <c r="Y8" s="373" t="s">
        <v>387</v>
      </c>
      <c r="Z8" s="374"/>
      <c r="AA8" s="374"/>
      <c r="AB8" s="374"/>
      <c r="AC8" s="375"/>
    </row>
    <row r="9" spans="2:29" ht="5.25" customHeight="1" thickBot="1">
      <c r="B9" s="1"/>
      <c r="Q9" s="16"/>
      <c r="U9" s="3"/>
      <c r="V9" s="3"/>
      <c r="Y9" s="19"/>
      <c r="Z9" s="19"/>
      <c r="AA9" s="268"/>
      <c r="AB9" s="268"/>
      <c r="AC9" s="19"/>
    </row>
    <row r="10" spans="2:29" ht="20.100000000000001" customHeight="1" thickTop="1" thickBot="1">
      <c r="B10" s="1" t="s">
        <v>271</v>
      </c>
      <c r="C10" s="334" t="s">
        <v>373</v>
      </c>
      <c r="D10" s="341"/>
      <c r="E10" s="342"/>
      <c r="G10" s="16"/>
      <c r="U10" s="3"/>
      <c r="V10" s="3"/>
      <c r="Y10" s="373" t="s">
        <v>368</v>
      </c>
      <c r="Z10" s="374"/>
      <c r="AA10" s="374"/>
      <c r="AB10" s="374"/>
      <c r="AC10" s="375"/>
    </row>
    <row r="11" spans="2:29" ht="7.9" customHeight="1" thickBot="1">
      <c r="B11" s="1"/>
      <c r="G11" s="16"/>
      <c r="Q11" s="16"/>
      <c r="U11" s="3"/>
      <c r="V11" s="3"/>
      <c r="Y11" s="19"/>
      <c r="Z11" s="19"/>
      <c r="AA11" s="268"/>
      <c r="AB11" s="268"/>
      <c r="AC11" s="19"/>
    </row>
    <row r="12" spans="2:29" ht="20.100000000000001" customHeight="1" thickTop="1" thickBot="1">
      <c r="B12" s="1" t="s">
        <v>374</v>
      </c>
      <c r="C12" s="57" t="s">
        <v>272</v>
      </c>
      <c r="Q12" s="16"/>
      <c r="U12" s="3"/>
      <c r="V12" s="3"/>
      <c r="Y12" s="373" t="s">
        <v>369</v>
      </c>
      <c r="Z12" s="374"/>
      <c r="AA12" s="374"/>
      <c r="AB12" s="374"/>
      <c r="AC12" s="375"/>
    </row>
    <row r="13" spans="2:29" ht="5.25" customHeight="1" thickBot="1">
      <c r="B13" s="1"/>
      <c r="Q13" s="16"/>
      <c r="U13" s="3"/>
      <c r="V13" s="3"/>
      <c r="Y13" s="19"/>
      <c r="Z13" s="19"/>
      <c r="AA13" s="268"/>
      <c r="AB13" s="268"/>
      <c r="AC13" s="19"/>
    </row>
    <row r="14" spans="2:29" ht="20.100000000000001" customHeight="1" thickTop="1" thickBot="1">
      <c r="B14" s="1" t="s">
        <v>375</v>
      </c>
      <c r="C14" s="57">
        <v>2023</v>
      </c>
      <c r="D14" t="s">
        <v>0</v>
      </c>
      <c r="E14" s="57">
        <v>9</v>
      </c>
      <c r="F14" t="s">
        <v>1</v>
      </c>
      <c r="G14" s="57">
        <v>21</v>
      </c>
      <c r="H14" t="s">
        <v>3</v>
      </c>
      <c r="I14" t="s">
        <v>22</v>
      </c>
      <c r="J14" s="57">
        <v>2023</v>
      </c>
      <c r="L14" s="57">
        <v>10</v>
      </c>
      <c r="M14" t="s">
        <v>1</v>
      </c>
      <c r="N14" s="57">
        <v>20</v>
      </c>
      <c r="O14" t="s">
        <v>3</v>
      </c>
      <c r="Q14" s="16"/>
      <c r="U14" s="4">
        <v>45190</v>
      </c>
      <c r="V14" s="4">
        <v>45219</v>
      </c>
      <c r="Y14" s="373" t="s">
        <v>388</v>
      </c>
      <c r="Z14" s="374"/>
      <c r="AA14" s="374"/>
      <c r="AB14" s="374"/>
      <c r="AC14" s="375"/>
    </row>
    <row r="15" spans="2:29" ht="8.25" customHeight="1" thickBot="1">
      <c r="B15" s="1"/>
      <c r="Q15" s="16"/>
      <c r="U15" s="3"/>
      <c r="V15" s="3"/>
      <c r="Y15" s="19"/>
      <c r="Z15" s="19"/>
      <c r="AA15" s="268"/>
      <c r="AB15" s="268"/>
      <c r="AC15" s="19"/>
    </row>
    <row r="16" spans="2:29" ht="20.100000000000001" customHeight="1" thickTop="1" thickBot="1">
      <c r="B16" s="1" t="s">
        <v>453</v>
      </c>
      <c r="C16" s="251"/>
      <c r="D16" s="250"/>
      <c r="E16" s="250"/>
      <c r="F16" s="250"/>
      <c r="U16" s="3"/>
      <c r="V16" s="3"/>
      <c r="Y16" s="373" t="s">
        <v>389</v>
      </c>
      <c r="Z16" s="374"/>
      <c r="AA16" s="374"/>
      <c r="AB16" s="374"/>
      <c r="AC16" s="375"/>
    </row>
    <row r="17" spans="2:29" ht="6" customHeight="1" thickTop="1">
      <c r="B17" s="1"/>
      <c r="J17" s="182"/>
      <c r="K17" s="182"/>
      <c r="L17" s="182"/>
      <c r="Q17" s="16"/>
      <c r="U17" s="3"/>
      <c r="V17" s="3"/>
      <c r="Y17" s="19"/>
      <c r="Z17" s="19"/>
      <c r="AA17" s="268"/>
      <c r="AB17" s="268"/>
      <c r="AC17" s="19"/>
    </row>
    <row r="18" spans="2:29" ht="17.25">
      <c r="B18" s="1"/>
      <c r="J18" s="182"/>
      <c r="L18" s="182"/>
      <c r="U18" s="3"/>
      <c r="V18" s="3"/>
      <c r="Y18" s="356"/>
      <c r="Z18" s="356"/>
      <c r="AA18" s="356"/>
      <c r="AB18" s="356"/>
      <c r="AC18" s="356"/>
    </row>
    <row r="19" spans="2:29" ht="7.5" customHeight="1" thickBot="1">
      <c r="B19" s="1"/>
      <c r="Y19" s="19"/>
      <c r="Z19" s="19"/>
      <c r="AA19" s="19"/>
      <c r="AB19" s="19"/>
      <c r="AC19" s="19"/>
    </row>
    <row r="20" spans="2:29" ht="24" customHeight="1" thickTop="1" thickBot="1">
      <c r="B20" s="415" t="s">
        <v>277</v>
      </c>
      <c r="C20" s="416"/>
      <c r="D20" s="416"/>
      <c r="E20" s="416"/>
      <c r="F20" s="413"/>
      <c r="G20" s="413"/>
      <c r="H20" s="413"/>
      <c r="I20" s="413"/>
      <c r="J20" s="413"/>
      <c r="K20" s="413"/>
      <c r="L20" s="413"/>
      <c r="M20" s="413"/>
      <c r="N20" s="413"/>
      <c r="O20" s="414"/>
      <c r="Q20" t="s">
        <v>17</v>
      </c>
      <c r="R20" s="252">
        <v>10</v>
      </c>
      <c r="S20" t="s">
        <v>18</v>
      </c>
      <c r="Y20" s="358" t="s">
        <v>386</v>
      </c>
      <c r="Z20" s="359"/>
      <c r="AA20" s="359"/>
      <c r="AB20" s="359"/>
      <c r="AC20" s="360"/>
    </row>
    <row r="21" spans="2:29" ht="6.75" customHeight="1">
      <c r="Y21" s="19"/>
      <c r="Z21" s="19"/>
      <c r="AA21" s="19"/>
      <c r="AB21" s="19"/>
      <c r="AC21" s="19"/>
    </row>
    <row r="22" spans="2:29" ht="18" thickBot="1">
      <c r="Y22" s="19"/>
      <c r="Z22" s="19"/>
      <c r="AA22" s="19"/>
      <c r="AB22" s="19"/>
      <c r="AC22" s="19"/>
    </row>
    <row r="23" spans="2:29">
      <c r="B23" s="382"/>
      <c r="C23" s="383"/>
      <c r="D23" s="376" t="s">
        <v>390</v>
      </c>
      <c r="E23" s="377"/>
      <c r="F23" s="378"/>
      <c r="G23" s="376" t="s">
        <v>15</v>
      </c>
      <c r="H23" s="378"/>
      <c r="I23" s="376" t="s">
        <v>53</v>
      </c>
      <c r="J23" s="378"/>
      <c r="K23" s="376" t="s">
        <v>284</v>
      </c>
      <c r="L23" s="377"/>
      <c r="M23" s="377"/>
      <c r="N23" s="376" t="s">
        <v>421</v>
      </c>
      <c r="O23" s="378"/>
      <c r="P23" s="377" t="s">
        <v>54</v>
      </c>
      <c r="Q23" s="378"/>
      <c r="R23" s="426" t="s">
        <v>64</v>
      </c>
      <c r="S23" s="427"/>
      <c r="Y23" s="356"/>
      <c r="Z23" s="356"/>
      <c r="AA23" s="356"/>
      <c r="AB23" s="356"/>
      <c r="AC23" s="356"/>
    </row>
    <row r="24" spans="2:29" ht="15" thickBot="1">
      <c r="B24" s="384"/>
      <c r="C24" s="385"/>
      <c r="D24" s="379"/>
      <c r="E24" s="380"/>
      <c r="F24" s="381"/>
      <c r="G24" s="379"/>
      <c r="H24" s="381"/>
      <c r="I24" s="379"/>
      <c r="J24" s="381"/>
      <c r="K24" s="379"/>
      <c r="L24" s="380"/>
      <c r="M24" s="380"/>
      <c r="N24" s="379"/>
      <c r="O24" s="381"/>
      <c r="P24" s="380"/>
      <c r="Q24" s="381"/>
      <c r="R24" s="379"/>
      <c r="S24" s="428"/>
      <c r="Y24" s="356"/>
      <c r="Z24" s="356"/>
      <c r="AA24" s="356"/>
      <c r="AB24" s="356"/>
      <c r="AC24" s="356"/>
    </row>
    <row r="25" spans="2:29" ht="25.15" customHeight="1">
      <c r="B25" s="36"/>
      <c r="C25" s="23" t="s">
        <v>376</v>
      </c>
      <c r="D25" s="357">
        <v>100000000</v>
      </c>
      <c r="E25" s="357"/>
      <c r="F25" s="357"/>
      <c r="G25" s="386">
        <v>100000</v>
      </c>
      <c r="H25" s="387"/>
      <c r="I25" s="433" t="s">
        <v>377</v>
      </c>
      <c r="J25" s="434"/>
      <c r="K25" s="369">
        <v>100000000</v>
      </c>
      <c r="L25" s="406"/>
      <c r="M25" s="370"/>
      <c r="N25" s="419">
        <v>10000000</v>
      </c>
      <c r="O25" s="419"/>
      <c r="P25" s="369">
        <v>110000000</v>
      </c>
      <c r="Q25" s="370"/>
      <c r="R25" s="429" t="s">
        <v>285</v>
      </c>
      <c r="S25" s="430"/>
      <c r="Y25" s="361" t="s">
        <v>391</v>
      </c>
      <c r="Z25" s="362"/>
      <c r="AA25" s="362"/>
      <c r="AB25" s="362"/>
      <c r="AC25" s="363"/>
    </row>
    <row r="26" spans="2:29" ht="25.15" customHeight="1" thickBot="1">
      <c r="B26" s="30"/>
      <c r="C26" s="20" t="s">
        <v>273</v>
      </c>
      <c r="D26" s="357">
        <v>5000000</v>
      </c>
      <c r="E26" s="357"/>
      <c r="F26" s="357"/>
      <c r="G26" s="354">
        <v>1</v>
      </c>
      <c r="H26" s="355"/>
      <c r="I26" s="431" t="s">
        <v>377</v>
      </c>
      <c r="J26" s="432"/>
      <c r="K26" s="369">
        <v>5000000</v>
      </c>
      <c r="L26" s="406"/>
      <c r="M26" s="370"/>
      <c r="N26" s="419">
        <v>500000</v>
      </c>
      <c r="O26" s="419"/>
      <c r="P26" s="369">
        <v>5500000</v>
      </c>
      <c r="Q26" s="370"/>
      <c r="R26" s="352" t="s">
        <v>69</v>
      </c>
      <c r="S26" s="353"/>
      <c r="Y26" s="364" t="s">
        <v>392</v>
      </c>
      <c r="Z26" s="365"/>
      <c r="AA26" s="365"/>
      <c r="AB26" s="365"/>
      <c r="AC26" s="366"/>
    </row>
    <row r="27" spans="2:29" ht="25.15" customHeight="1">
      <c r="B27" s="30"/>
      <c r="C27" s="20" t="s">
        <v>54</v>
      </c>
      <c r="D27" s="371">
        <v>105000000</v>
      </c>
      <c r="E27" s="372"/>
      <c r="F27" s="351"/>
      <c r="G27" s="367"/>
      <c r="H27" s="368"/>
      <c r="I27" s="409"/>
      <c r="J27" s="410"/>
      <c r="K27" s="369">
        <v>105000000</v>
      </c>
      <c r="L27" s="406"/>
      <c r="M27" s="370"/>
      <c r="N27" s="419">
        <v>10500000</v>
      </c>
      <c r="O27" s="419"/>
      <c r="P27" s="369">
        <v>115500000</v>
      </c>
      <c r="Q27" s="370"/>
      <c r="R27" s="352" t="s">
        <v>69</v>
      </c>
      <c r="S27" s="353"/>
      <c r="Y27" s="269"/>
      <c r="Z27" s="269"/>
      <c r="AA27" s="269"/>
      <c r="AB27" s="269"/>
      <c r="AC27" s="269"/>
    </row>
    <row r="28" spans="2:29" ht="25.15" customHeight="1" thickBot="1">
      <c r="B28" s="31" t="s">
        <v>57</v>
      </c>
      <c r="C28" s="20" t="s">
        <v>67</v>
      </c>
      <c r="D28" s="371">
        <v>55000000</v>
      </c>
      <c r="E28" s="372"/>
      <c r="F28" s="351"/>
      <c r="G28" s="354">
        <v>1</v>
      </c>
      <c r="H28" s="355"/>
      <c r="I28" s="409" t="s">
        <v>377</v>
      </c>
      <c r="J28" s="410"/>
      <c r="K28" s="350">
        <v>55000000</v>
      </c>
      <c r="L28" s="372"/>
      <c r="M28" s="351"/>
      <c r="N28" s="349">
        <v>5500000</v>
      </c>
      <c r="O28" s="349"/>
      <c r="P28" s="350">
        <v>60500000</v>
      </c>
      <c r="Q28" s="351"/>
      <c r="R28" s="352" t="s">
        <v>69</v>
      </c>
      <c r="S28" s="353"/>
      <c r="Y28" s="19"/>
      <c r="Z28" s="19"/>
      <c r="AA28" s="19"/>
      <c r="AB28" s="19"/>
      <c r="AC28" s="19"/>
    </row>
    <row r="29" spans="2:29" ht="25.15" customHeight="1" thickBot="1">
      <c r="B29" s="32" t="s">
        <v>58</v>
      </c>
      <c r="C29" s="25" t="s">
        <v>92</v>
      </c>
      <c r="D29" s="394">
        <v>50000000</v>
      </c>
      <c r="E29" s="395"/>
      <c r="F29" s="396"/>
      <c r="G29" s="407">
        <v>1</v>
      </c>
      <c r="H29" s="408"/>
      <c r="I29" s="404" t="s">
        <v>377</v>
      </c>
      <c r="J29" s="405"/>
      <c r="K29" s="369">
        <v>50000000</v>
      </c>
      <c r="L29" s="406"/>
      <c r="M29" s="370"/>
      <c r="N29" s="419">
        <v>5000000</v>
      </c>
      <c r="O29" s="419"/>
      <c r="P29" s="369">
        <v>55000000</v>
      </c>
      <c r="Q29" s="370"/>
      <c r="R29" s="400" t="s">
        <v>69</v>
      </c>
      <c r="S29" s="401"/>
      <c r="Y29" s="361" t="s">
        <v>393</v>
      </c>
      <c r="Z29" s="362"/>
      <c r="AA29" s="362"/>
      <c r="AB29" s="362"/>
      <c r="AC29" s="363"/>
    </row>
    <row r="30" spans="2:29" ht="25.15" customHeight="1" thickTop="1" thickBot="1">
      <c r="B30" s="33" t="s">
        <v>59</v>
      </c>
      <c r="C30" s="24" t="s">
        <v>93</v>
      </c>
      <c r="D30" s="397">
        <v>5000000</v>
      </c>
      <c r="E30" s="397"/>
      <c r="F30" s="397"/>
      <c r="G30" s="398">
        <v>1</v>
      </c>
      <c r="H30" s="399"/>
      <c r="I30" s="392" t="s">
        <v>377</v>
      </c>
      <c r="J30" s="393"/>
      <c r="K30" s="423">
        <v>5000000</v>
      </c>
      <c r="L30" s="402"/>
      <c r="M30" s="403"/>
      <c r="N30" s="424">
        <v>500000</v>
      </c>
      <c r="O30" s="424"/>
      <c r="P30" s="402">
        <v>5500000</v>
      </c>
      <c r="Q30" s="403"/>
      <c r="R30" s="388" t="s">
        <v>422</v>
      </c>
      <c r="S30" s="389"/>
      <c r="T30" s="56"/>
      <c r="Y30" s="364" t="s">
        <v>394</v>
      </c>
      <c r="Z30" s="365"/>
      <c r="AA30" s="365"/>
      <c r="AB30" s="365"/>
      <c r="AC30" s="366"/>
    </row>
    <row r="31" spans="2:29" ht="25.15" customHeight="1" thickTop="1" thickBot="1">
      <c r="B31" s="34" t="s">
        <v>60</v>
      </c>
      <c r="C31" s="35" t="s">
        <v>56</v>
      </c>
      <c r="D31" s="420">
        <v>50000000</v>
      </c>
      <c r="E31" s="421"/>
      <c r="F31" s="422"/>
      <c r="G31" s="417">
        <v>1</v>
      </c>
      <c r="H31" s="418"/>
      <c r="I31" s="417" t="s">
        <v>377</v>
      </c>
      <c r="J31" s="418"/>
      <c r="K31" s="390">
        <v>50000000</v>
      </c>
      <c r="L31" s="391"/>
      <c r="M31" s="425"/>
      <c r="N31" s="390">
        <v>5000000</v>
      </c>
      <c r="O31" s="391"/>
      <c r="P31" s="390">
        <v>55000000</v>
      </c>
      <c r="Q31" s="391"/>
      <c r="R31" s="347" t="s">
        <v>69</v>
      </c>
      <c r="S31" s="348"/>
    </row>
    <row r="32" spans="2:29">
      <c r="I32" s="16"/>
      <c r="Y32" s="326"/>
      <c r="Z32" s="326"/>
      <c r="AA32" s="326"/>
      <c r="AB32" s="326"/>
      <c r="AC32" s="326"/>
    </row>
    <row r="33" spans="2:7" ht="15" thickBot="1"/>
    <row r="34" spans="2:7" ht="25.15" customHeight="1" thickBot="1">
      <c r="B34" s="201" t="s">
        <v>287</v>
      </c>
      <c r="C34" s="174"/>
      <c r="D34" s="190" t="s">
        <v>286</v>
      </c>
      <c r="E34" s="190"/>
      <c r="F34" s="190"/>
      <c r="G34" s="190"/>
    </row>
  </sheetData>
  <mergeCells count="80">
    <mergeCell ref="B2:O2"/>
    <mergeCell ref="Y4:AC4"/>
    <mergeCell ref="J5:L5"/>
    <mergeCell ref="C6:H6"/>
    <mergeCell ref="S6:W6"/>
    <mergeCell ref="Y6:AC6"/>
    <mergeCell ref="Y2:AC2"/>
    <mergeCell ref="C8:H8"/>
    <mergeCell ref="Y8:AC8"/>
    <mergeCell ref="C10:E10"/>
    <mergeCell ref="Y10:AC10"/>
    <mergeCell ref="Y12:AC12"/>
    <mergeCell ref="Y14:AC14"/>
    <mergeCell ref="Y16:AC16"/>
    <mergeCell ref="Y18:AC18"/>
    <mergeCell ref="B20:O20"/>
    <mergeCell ref="Y20:AC20"/>
    <mergeCell ref="B23:C24"/>
    <mergeCell ref="D23:F24"/>
    <mergeCell ref="G23:H24"/>
    <mergeCell ref="I23:J24"/>
    <mergeCell ref="K23:M24"/>
    <mergeCell ref="D25:F25"/>
    <mergeCell ref="G25:H25"/>
    <mergeCell ref="I25:J25"/>
    <mergeCell ref="K25:M25"/>
    <mergeCell ref="N25:O25"/>
    <mergeCell ref="P23:Q24"/>
    <mergeCell ref="R23:S24"/>
    <mergeCell ref="Y23:AC24"/>
    <mergeCell ref="R25:S25"/>
    <mergeCell ref="N23:O24"/>
    <mergeCell ref="I27:J27"/>
    <mergeCell ref="K27:M27"/>
    <mergeCell ref="N27:O27"/>
    <mergeCell ref="P27:Q27"/>
    <mergeCell ref="Y25:AC25"/>
    <mergeCell ref="R27:S27"/>
    <mergeCell ref="P25:Q25"/>
    <mergeCell ref="P26:Q26"/>
    <mergeCell ref="R26:S26"/>
    <mergeCell ref="Y26:AC26"/>
    <mergeCell ref="D26:F26"/>
    <mergeCell ref="G26:H26"/>
    <mergeCell ref="I26:J26"/>
    <mergeCell ref="K26:M26"/>
    <mergeCell ref="N26:O26"/>
    <mergeCell ref="P28:Q28"/>
    <mergeCell ref="R28:S28"/>
    <mergeCell ref="D27:F27"/>
    <mergeCell ref="G27:H27"/>
    <mergeCell ref="D29:F29"/>
    <mergeCell ref="G29:H29"/>
    <mergeCell ref="I29:J29"/>
    <mergeCell ref="K29:M29"/>
    <mergeCell ref="N29:O29"/>
    <mergeCell ref="P29:Q29"/>
    <mergeCell ref="R29:S29"/>
    <mergeCell ref="D28:F28"/>
    <mergeCell ref="G28:H28"/>
    <mergeCell ref="I28:J28"/>
    <mergeCell ref="K28:M28"/>
    <mergeCell ref="N28:O28"/>
    <mergeCell ref="Y29:AC29"/>
    <mergeCell ref="D30:F30"/>
    <mergeCell ref="G30:H30"/>
    <mergeCell ref="I30:J30"/>
    <mergeCell ref="K30:M30"/>
    <mergeCell ref="N30:O30"/>
    <mergeCell ref="P30:Q30"/>
    <mergeCell ref="R30:S30"/>
    <mergeCell ref="Y30:AC30"/>
    <mergeCell ref="R31:S31"/>
    <mergeCell ref="Y32:AC32"/>
    <mergeCell ref="D31:F31"/>
    <mergeCell ref="G31:H31"/>
    <mergeCell ref="I31:J31"/>
    <mergeCell ref="K31:M31"/>
    <mergeCell ref="N31:O31"/>
    <mergeCell ref="P31:Q31"/>
  </mergeCells>
  <phoneticPr fontId="3"/>
  <dataValidations count="2">
    <dataValidation type="list" allowBlank="1" showInputMessage="1" showErrorMessage="1" sqref="I25:J31" xr:uid="{00000000-0002-0000-0600-000000000000}">
      <formula1>"式,本,㎥,m,         ,箇所,"</formula1>
    </dataValidation>
    <dataValidation type="list" allowBlank="1" showInputMessage="1" showErrorMessage="1" sqref="C6:H6" xr:uid="{00000000-0002-0000-0600-000001000000}">
      <formula1>"   ,東北支店,関越支店,東京支店,関西支店,中部事業所,中四国支店,九州支店,北海道事業所,シールド事業部,　　　,基礎事業部,工事本部,開発本部,芝山工場,MI事業部,"</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X111"/>
  <sheetViews>
    <sheetView showGridLines="0" topLeftCell="A82" zoomScale="68" workbookViewId="0">
      <selection activeCell="M85" sqref="M85:M86"/>
    </sheetView>
  </sheetViews>
  <sheetFormatPr defaultRowHeight="14.25"/>
  <cols>
    <col min="1" max="1" width="1.25" customWidth="1"/>
    <col min="2" max="6" width="9.125" customWidth="1"/>
    <col min="7" max="7" width="5.625" customWidth="1"/>
    <col min="8" max="8" width="7.25" customWidth="1"/>
    <col min="9" max="9" width="4" customWidth="1"/>
    <col min="10" max="10" width="17.125" customWidth="1"/>
    <col min="11" max="11" width="14.75" customWidth="1"/>
    <col min="12" max="12" width="10.875" customWidth="1"/>
    <col min="13" max="13" width="8.125" customWidth="1"/>
    <col min="14" max="14" width="5.5" customWidth="1"/>
    <col min="15" max="15" width="7.75" customWidth="1"/>
    <col min="16" max="16" width="2.25" customWidth="1"/>
    <col min="17" max="18" width="6.875" customWidth="1"/>
    <col min="19" max="19" width="11.75" customWidth="1"/>
    <col min="20" max="20" width="7.875" customWidth="1"/>
    <col min="21" max="21" width="8.25" customWidth="1"/>
    <col min="22" max="22" width="7" customWidth="1"/>
  </cols>
  <sheetData>
    <row r="1" spans="2:22" ht="4.5" customHeight="1"/>
    <row r="2" spans="2:22" ht="17.25" customHeight="1">
      <c r="B2" s="19" t="s">
        <v>19</v>
      </c>
      <c r="G2" s="679" t="s">
        <v>66</v>
      </c>
      <c r="H2" s="491"/>
      <c r="I2" s="491"/>
      <c r="J2" s="491"/>
      <c r="K2" s="763">
        <v>45219</v>
      </c>
      <c r="L2" s="764">
        <v>10</v>
      </c>
      <c r="M2" s="677" t="s">
        <v>36</v>
      </c>
      <c r="N2" s="678"/>
      <c r="Q2" s="284" t="s">
        <v>85</v>
      </c>
      <c r="R2" s="756" t="s">
        <v>423</v>
      </c>
      <c r="S2" s="756"/>
      <c r="T2" s="748" t="s">
        <v>424</v>
      </c>
      <c r="U2" s="748"/>
      <c r="V2" s="748"/>
    </row>
    <row r="3" spans="2:22" ht="19.5" customHeight="1">
      <c r="B3" s="7"/>
      <c r="G3" s="491"/>
      <c r="H3" s="491"/>
      <c r="I3" s="491"/>
      <c r="J3" s="491"/>
      <c r="K3" s="763"/>
      <c r="L3" s="764"/>
      <c r="M3" s="678"/>
      <c r="N3" s="678"/>
      <c r="S3" s="765">
        <v>45219</v>
      </c>
      <c r="T3" s="765"/>
      <c r="U3" s="765"/>
      <c r="V3" s="765"/>
    </row>
    <row r="4" spans="2:22" ht="15.75" customHeight="1">
      <c r="B4" s="7"/>
      <c r="J4" s="8"/>
      <c r="K4" s="8"/>
      <c r="L4" s="8"/>
      <c r="M4" s="9"/>
      <c r="N4" s="9"/>
      <c r="O4" s="10"/>
      <c r="P4" s="8"/>
    </row>
    <row r="5" spans="2:22" ht="18.75">
      <c r="B5" s="479" t="s">
        <v>20</v>
      </c>
      <c r="C5" s="479"/>
      <c r="D5" s="479"/>
      <c r="E5" s="479"/>
      <c r="F5" s="479"/>
      <c r="G5" s="479"/>
      <c r="K5" s="346"/>
      <c r="L5" s="346"/>
      <c r="M5" s="346"/>
      <c r="N5" s="681" t="s">
        <v>24</v>
      </c>
      <c r="O5" s="346"/>
      <c r="Q5" s="87" t="s">
        <v>425</v>
      </c>
      <c r="R5" s="13" t="s">
        <v>25</v>
      </c>
      <c r="S5" s="87" t="s">
        <v>426</v>
      </c>
      <c r="T5" s="13"/>
      <c r="U5" s="13"/>
      <c r="V5" s="13"/>
    </row>
    <row r="6" spans="2:22" ht="23.25" customHeight="1">
      <c r="B6" s="479" t="s">
        <v>371</v>
      </c>
      <c r="C6" s="479"/>
      <c r="D6" s="479"/>
      <c r="E6" s="479"/>
      <c r="F6" s="479"/>
      <c r="G6" s="479"/>
      <c r="H6" s="614" t="s">
        <v>21</v>
      </c>
      <c r="J6" s="11"/>
      <c r="K6" s="11"/>
      <c r="L6" s="11"/>
      <c r="M6" s="12"/>
      <c r="N6" s="586" t="s">
        <v>5</v>
      </c>
      <c r="O6" s="490"/>
      <c r="Q6" s="615" t="s">
        <v>427</v>
      </c>
      <c r="R6" s="616"/>
      <c r="S6" s="616"/>
      <c r="T6" s="616"/>
      <c r="U6" s="616"/>
      <c r="V6" s="616"/>
    </row>
    <row r="7" spans="2:22" ht="19.149999999999999" customHeight="1">
      <c r="B7" s="478" t="s">
        <v>428</v>
      </c>
      <c r="C7" s="478"/>
      <c r="D7" s="478"/>
      <c r="E7" s="478"/>
      <c r="F7" s="478"/>
      <c r="G7" s="478"/>
      <c r="H7" s="614"/>
      <c r="N7" s="603" t="s">
        <v>26</v>
      </c>
      <c r="O7" s="491"/>
      <c r="Q7" s="682" t="s" ph="1">
        <v>429</v>
      </c>
      <c r="R7" s="682" ph="1"/>
      <c r="S7" s="682" ph="1"/>
      <c r="T7" s="682" ph="1"/>
      <c r="U7" s="71"/>
      <c r="V7" s="72"/>
    </row>
    <row r="8" spans="2:22" ht="21.75" customHeight="1">
      <c r="B8" s="490" t="s">
        <v>430</v>
      </c>
      <c r="C8" s="490"/>
      <c r="D8" s="490"/>
      <c r="E8" s="490"/>
      <c r="F8" s="490"/>
      <c r="G8" s="490"/>
      <c r="N8" s="588" t="s">
        <v>6</v>
      </c>
      <c r="O8" s="491"/>
      <c r="Q8" s="589" t="s" ph="1">
        <v>20</v>
      </c>
      <c r="R8" s="589" ph="1"/>
      <c r="S8" s="589" ph="1"/>
      <c r="T8" s="589" ph="1"/>
      <c r="U8" s="590"/>
      <c r="V8" s="73" t="s">
        <v>79</v>
      </c>
    </row>
    <row r="9" spans="2:22" ht="21.75" customHeight="1">
      <c r="B9" s="5" t="s">
        <v>23</v>
      </c>
      <c r="C9" s="744">
        <v>45190</v>
      </c>
      <c r="D9" s="744"/>
      <c r="E9" s="6" t="s">
        <v>35</v>
      </c>
      <c r="F9" s="6" t="s">
        <v>35</v>
      </c>
      <c r="G9" s="745">
        <v>45219</v>
      </c>
      <c r="H9" s="746"/>
      <c r="N9" s="491"/>
      <c r="O9" s="491"/>
      <c r="Q9" s="592" t="s" ph="1">
        <v>431</v>
      </c>
      <c r="R9" s="592" ph="1"/>
      <c r="S9" s="592" ph="1"/>
      <c r="T9" s="592" ph="1"/>
      <c r="U9" s="590"/>
      <c r="V9" s="72"/>
    </row>
    <row r="10" spans="2:22" ht="17.100000000000001" customHeight="1">
      <c r="C10" t="s">
        <v>33</v>
      </c>
      <c r="N10" s="586" t="s">
        <v>27</v>
      </c>
      <c r="O10" s="491"/>
      <c r="Q10" s="671" t="s">
        <v>432</v>
      </c>
      <c r="R10" s="590"/>
      <c r="S10" s="590"/>
      <c r="T10" s="590"/>
      <c r="U10" s="590"/>
      <c r="V10" s="72"/>
    </row>
    <row r="11" spans="2:22" ht="16.5" customHeight="1">
      <c r="O11" s="15"/>
      <c r="Q11" s="611" t="s">
        <v>433</v>
      </c>
      <c r="R11" s="612"/>
      <c r="S11" s="77"/>
      <c r="T11" s="611" t="s">
        <v>434</v>
      </c>
      <c r="U11" s="612"/>
      <c r="V11" s="13"/>
    </row>
    <row r="12" spans="2:22" ht="17.100000000000001" customHeight="1">
      <c r="C12" s="346" t="s">
        <v>453</v>
      </c>
      <c r="D12" s="346"/>
      <c r="E12" s="736" t="str">
        <f>IF(請求データ入力例!C16="","",請求データ入力例!C16)</f>
        <v/>
      </c>
      <c r="F12" s="736"/>
      <c r="N12" s="586" t="s">
        <v>28</v>
      </c>
      <c r="O12" s="491"/>
      <c r="Q12" s="600" t="s">
        <v>435</v>
      </c>
      <c r="R12" s="600"/>
      <c r="S12" s="17"/>
      <c r="T12" s="600" t="s">
        <v>436</v>
      </c>
      <c r="U12" s="600"/>
      <c r="V12" s="17"/>
    </row>
    <row r="13" spans="2:22" ht="15.95" customHeight="1">
      <c r="B13" s="190"/>
      <c r="C13" s="190"/>
      <c r="D13" s="190"/>
      <c r="E13" s="190"/>
      <c r="F13" s="190"/>
      <c r="G13" s="190"/>
      <c r="N13" s="586" t="s">
        <v>31</v>
      </c>
      <c r="O13" s="491"/>
      <c r="Q13" s="670" t="s" ph="1">
        <v>437</v>
      </c>
      <c r="R13" s="670" ph="1"/>
      <c r="S13" s="670" ph="1"/>
      <c r="T13" s="670" ph="1"/>
      <c r="U13" s="670" ph="1"/>
      <c r="V13" s="670"/>
    </row>
    <row r="14" spans="2:22" ht="15.95" customHeight="1">
      <c r="O14" s="13"/>
      <c r="Q14" s="672" t="s">
        <v>438</v>
      </c>
      <c r="R14" s="672"/>
      <c r="S14" s="13" t="s">
        <v>32</v>
      </c>
      <c r="T14" s="587" t="s">
        <v>439</v>
      </c>
      <c r="U14" s="587"/>
      <c r="V14" s="587"/>
    </row>
    <row r="15" spans="2:22" ht="9.9499999999999993" customHeight="1" thickBot="1">
      <c r="G15" s="286"/>
      <c r="P15" s="13"/>
      <c r="Q15" s="13"/>
      <c r="R15" s="13"/>
      <c r="S15" s="13"/>
      <c r="T15" s="13"/>
      <c r="U15" s="13"/>
      <c r="V15" s="13"/>
    </row>
    <row r="16" spans="2:22" ht="21" customHeight="1" thickTop="1" thickBot="1">
      <c r="B16" s="1"/>
      <c r="C16" s="1"/>
      <c r="D16" s="287"/>
      <c r="E16" s="1"/>
      <c r="F16" s="1"/>
      <c r="G16" s="1"/>
      <c r="K16" s="1"/>
      <c r="L16" s="684" t="s">
        <v>34</v>
      </c>
      <c r="M16" s="685"/>
      <c r="N16" s="688" t="s">
        <v>383</v>
      </c>
      <c r="O16" s="689"/>
      <c r="P16" s="689"/>
      <c r="Q16" s="690"/>
      <c r="R16" s="757" t="s">
        <v>421</v>
      </c>
      <c r="S16" s="758"/>
      <c r="T16" s="654" t="s">
        <v>381</v>
      </c>
      <c r="U16" s="655"/>
      <c r="V16" s="656"/>
    </row>
    <row r="17" spans="2:22" ht="21" customHeight="1">
      <c r="K17" s="285" t="s">
        <v>85</v>
      </c>
      <c r="L17" s="686" t="s">
        <v>440</v>
      </c>
      <c r="M17" s="687"/>
      <c r="N17" s="691">
        <v>5000000</v>
      </c>
      <c r="O17" s="692"/>
      <c r="P17" s="692"/>
      <c r="Q17" s="693"/>
      <c r="R17" s="759">
        <v>500000</v>
      </c>
      <c r="S17" s="760">
        <v>100000000</v>
      </c>
      <c r="T17" s="662">
        <v>5500000</v>
      </c>
      <c r="U17" s="663"/>
      <c r="V17" s="664"/>
    </row>
    <row r="18" spans="2:22" ht="25.5" customHeight="1" thickBot="1">
      <c r="B18" s="1"/>
      <c r="C18" s="1"/>
      <c r="D18" s="1"/>
      <c r="E18" s="1"/>
      <c r="F18" s="1"/>
      <c r="L18" s="474"/>
      <c r="M18" s="475"/>
      <c r="N18" s="634"/>
      <c r="O18" s="635"/>
      <c r="P18" s="635"/>
      <c r="Q18" s="636"/>
      <c r="R18" s="761">
        <v>100000000</v>
      </c>
      <c r="S18" s="762">
        <v>100000000</v>
      </c>
      <c r="T18" s="665"/>
      <c r="U18" s="572"/>
      <c r="V18" s="666"/>
    </row>
    <row r="19" spans="2:22" ht="26.25" customHeight="1">
      <c r="B19" s="86" t="s">
        <v>71</v>
      </c>
      <c r="C19" s="673" t="s">
        <v>96</v>
      </c>
      <c r="D19" s="673"/>
      <c r="E19" s="673"/>
      <c r="F19" s="673"/>
      <c r="G19" s="673"/>
      <c r="H19" s="674"/>
      <c r="I19" s="694"/>
      <c r="J19" s="695"/>
      <c r="K19" s="661" t="s">
        <v>16</v>
      </c>
      <c r="L19" s="540" t="s">
        <v>15</v>
      </c>
      <c r="M19" s="540" t="s">
        <v>53</v>
      </c>
      <c r="N19" s="542" t="s">
        <v>62</v>
      </c>
      <c r="O19" s="675"/>
      <c r="P19" s="675"/>
      <c r="Q19" s="542" t="s">
        <v>63</v>
      </c>
      <c r="R19" s="543"/>
      <c r="S19" s="546" t="s">
        <v>54</v>
      </c>
      <c r="T19" s="661"/>
      <c r="U19" s="667" t="s">
        <v>64</v>
      </c>
      <c r="V19" s="668"/>
    </row>
    <row r="20" spans="2:22" ht="22.5" customHeight="1" thickBot="1">
      <c r="B20" s="86"/>
      <c r="C20" s="673" t="s">
        <v>70</v>
      </c>
      <c r="D20" s="673"/>
      <c r="E20" s="673"/>
      <c r="F20" s="673"/>
      <c r="G20" s="673"/>
      <c r="H20" s="55"/>
      <c r="I20" s="696"/>
      <c r="J20" s="697"/>
      <c r="K20" s="567"/>
      <c r="L20" s="541"/>
      <c r="M20" s="541"/>
      <c r="N20" s="676"/>
      <c r="O20" s="629"/>
      <c r="P20" s="629"/>
      <c r="Q20" s="544"/>
      <c r="R20" s="545"/>
      <c r="S20" s="544"/>
      <c r="T20" s="567"/>
      <c r="U20" s="669"/>
      <c r="V20" s="631"/>
    </row>
    <row r="21" spans="2:22" ht="28.5" customHeight="1">
      <c r="B21" s="86" t="s">
        <v>72</v>
      </c>
      <c r="C21" s="673" t="s">
        <v>44</v>
      </c>
      <c r="D21" s="673"/>
      <c r="E21" s="673"/>
      <c r="F21" s="673"/>
      <c r="G21" s="673"/>
      <c r="H21" s="674"/>
      <c r="I21" s="54"/>
      <c r="J21" s="79" t="s">
        <v>376</v>
      </c>
      <c r="K21" s="187">
        <v>100000000</v>
      </c>
      <c r="L21" s="47">
        <v>1</v>
      </c>
      <c r="M21" s="47" t="s">
        <v>377</v>
      </c>
      <c r="N21" s="553">
        <v>100000000</v>
      </c>
      <c r="O21" s="554"/>
      <c r="P21" s="555"/>
      <c r="Q21" s="556">
        <v>10000000</v>
      </c>
      <c r="R21" s="557"/>
      <c r="S21" s="553">
        <v>110000000</v>
      </c>
      <c r="T21" s="555"/>
      <c r="U21" s="651" t="s">
        <v>422</v>
      </c>
      <c r="V21" s="536"/>
    </row>
    <row r="22" spans="2:22" ht="28.5" customHeight="1">
      <c r="B22" s="86" t="s">
        <v>73</v>
      </c>
      <c r="C22" s="673" t="s">
        <v>270</v>
      </c>
      <c r="D22" s="673"/>
      <c r="E22" s="673"/>
      <c r="F22" s="673"/>
      <c r="G22" s="673"/>
      <c r="H22" s="674"/>
      <c r="I22" s="29"/>
      <c r="J22" s="74" t="s">
        <v>273</v>
      </c>
      <c r="K22" s="188">
        <v>5000000</v>
      </c>
      <c r="L22" s="49">
        <v>1</v>
      </c>
      <c r="M22" s="49" t="s">
        <v>377</v>
      </c>
      <c r="N22" s="502">
        <v>5000000</v>
      </c>
      <c r="O22" s="503"/>
      <c r="P22" s="504"/>
      <c r="Q22" s="560">
        <v>500000</v>
      </c>
      <c r="R22" s="502"/>
      <c r="S22" s="502">
        <v>5500000</v>
      </c>
      <c r="T22" s="504"/>
      <c r="U22" s="706" t="s">
        <v>441</v>
      </c>
      <c r="V22" s="707"/>
    </row>
    <row r="23" spans="2:22" ht="28.5" customHeight="1">
      <c r="B23" s="86" t="s">
        <v>74</v>
      </c>
      <c r="C23" s="84" t="s">
        <v>45</v>
      </c>
      <c r="D23" s="84"/>
      <c r="E23" s="84"/>
      <c r="F23" s="84"/>
      <c r="G23" s="84"/>
      <c r="H23" s="85"/>
      <c r="I23" s="29"/>
      <c r="J23" s="74" t="s">
        <v>54</v>
      </c>
      <c r="K23" s="186">
        <v>105000000</v>
      </c>
      <c r="L23" s="48"/>
      <c r="M23" s="48"/>
      <c r="N23" s="502">
        <v>105000000</v>
      </c>
      <c r="O23" s="503"/>
      <c r="P23" s="504"/>
      <c r="Q23" s="560">
        <v>10500000</v>
      </c>
      <c r="R23" s="502"/>
      <c r="S23" s="502">
        <v>115500000</v>
      </c>
      <c r="T23" s="504"/>
      <c r="U23" s="706" t="s">
        <v>441</v>
      </c>
      <c r="V23" s="707"/>
    </row>
    <row r="24" spans="2:22" ht="28.5" customHeight="1">
      <c r="B24" s="55"/>
      <c r="C24" s="84" t="s">
        <v>46</v>
      </c>
      <c r="D24" s="84"/>
      <c r="E24" s="84"/>
      <c r="F24" s="84"/>
      <c r="G24" s="84"/>
      <c r="H24" s="85"/>
      <c r="I24" s="31" t="s">
        <v>57</v>
      </c>
      <c r="J24" s="74" t="s">
        <v>67</v>
      </c>
      <c r="K24" s="186">
        <v>55000000</v>
      </c>
      <c r="L24" s="39">
        <v>1</v>
      </c>
      <c r="M24" s="40" t="s">
        <v>377</v>
      </c>
      <c r="N24" s="502">
        <v>55000000</v>
      </c>
      <c r="O24" s="503"/>
      <c r="P24" s="504"/>
      <c r="Q24" s="560">
        <v>5500000</v>
      </c>
      <c r="R24" s="502"/>
      <c r="S24" s="502">
        <v>60500000</v>
      </c>
      <c r="T24" s="504"/>
      <c r="U24" s="706" t="s">
        <v>441</v>
      </c>
      <c r="V24" s="707"/>
    </row>
    <row r="25" spans="2:22" ht="28.5" customHeight="1" thickBot="1">
      <c r="B25" s="55"/>
      <c r="C25" s="84" t="s">
        <v>255</v>
      </c>
      <c r="D25" s="84"/>
      <c r="E25" s="84"/>
      <c r="F25" s="84"/>
      <c r="G25" s="84"/>
      <c r="H25" s="85"/>
      <c r="I25" s="32" t="s">
        <v>58</v>
      </c>
      <c r="J25" s="80" t="s">
        <v>55</v>
      </c>
      <c r="K25" s="185">
        <v>55000000</v>
      </c>
      <c r="L25" s="42">
        <v>1</v>
      </c>
      <c r="M25" s="43" t="s">
        <v>377</v>
      </c>
      <c r="N25" s="499">
        <v>50000000</v>
      </c>
      <c r="O25" s="500"/>
      <c r="P25" s="501"/>
      <c r="Q25" s="561">
        <v>5000000</v>
      </c>
      <c r="R25" s="499"/>
      <c r="S25" s="499">
        <v>55000000</v>
      </c>
      <c r="T25" s="501"/>
      <c r="U25" s="718" t="s">
        <v>441</v>
      </c>
      <c r="V25" s="455"/>
    </row>
    <row r="26" spans="2:22" ht="28.5" customHeight="1" thickTop="1" thickBot="1">
      <c r="B26" s="86" t="s">
        <v>256</v>
      </c>
      <c r="C26" s="84" t="s">
        <v>257</v>
      </c>
      <c r="D26" s="84"/>
      <c r="E26" s="84"/>
      <c r="F26" s="84"/>
      <c r="G26" s="84"/>
      <c r="H26" s="85"/>
      <c r="I26" s="33" t="s">
        <v>59</v>
      </c>
      <c r="J26" s="81" t="s">
        <v>61</v>
      </c>
      <c r="K26" s="189">
        <v>55000000</v>
      </c>
      <c r="L26" s="45">
        <v>1</v>
      </c>
      <c r="M26" s="46" t="s">
        <v>377</v>
      </c>
      <c r="N26" s="549">
        <v>5000000</v>
      </c>
      <c r="O26" s="550"/>
      <c r="P26" s="551"/>
      <c r="Q26" s="552">
        <v>500000</v>
      </c>
      <c r="R26" s="549"/>
      <c r="S26" s="549">
        <v>5500000</v>
      </c>
      <c r="T26" s="551"/>
      <c r="U26" s="547" t="s">
        <v>422</v>
      </c>
      <c r="V26" s="548"/>
    </row>
    <row r="27" spans="2:22" ht="28.5" customHeight="1" thickTop="1" thickBot="1">
      <c r="B27" s="1"/>
      <c r="C27" s="273" t="s">
        <v>258</v>
      </c>
      <c r="D27" s="7"/>
      <c r="E27" s="1"/>
      <c r="F27" s="1"/>
      <c r="G27" s="1"/>
      <c r="H27" s="1"/>
      <c r="I27" s="51" t="s">
        <v>60</v>
      </c>
      <c r="J27" s="82" t="s">
        <v>56</v>
      </c>
      <c r="K27" s="183">
        <v>50000000</v>
      </c>
      <c r="L27" s="52">
        <v>1</v>
      </c>
      <c r="M27" s="52" t="s">
        <v>377</v>
      </c>
      <c r="N27" s="646">
        <v>50000000</v>
      </c>
      <c r="O27" s="647"/>
      <c r="P27" s="648"/>
      <c r="Q27" s="646">
        <v>5000000</v>
      </c>
      <c r="R27" s="647"/>
      <c r="S27" s="646">
        <v>55000000</v>
      </c>
      <c r="T27" s="648"/>
      <c r="U27" s="716" t="s">
        <v>441</v>
      </c>
      <c r="V27" s="717"/>
    </row>
    <row r="28" spans="2:22" ht="24.95" customHeight="1">
      <c r="B28" s="86" t="s">
        <v>396</v>
      </c>
      <c r="C28" s="271" t="s">
        <v>395</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713" t="s">
        <v>76</v>
      </c>
      <c r="L30" s="714"/>
      <c r="M30" s="714"/>
      <c r="N30" s="714"/>
      <c r="O30" s="714"/>
      <c r="P30" s="714"/>
      <c r="Q30" s="714"/>
      <c r="R30" s="714"/>
      <c r="S30" s="714"/>
      <c r="T30" s="715"/>
      <c r="U30" s="18"/>
      <c r="V30" s="18"/>
    </row>
    <row r="31" spans="2:22" ht="24.95" customHeight="1">
      <c r="B31" s="50"/>
      <c r="C31" s="50"/>
      <c r="D31" s="50"/>
      <c r="E31" s="50"/>
      <c r="F31" s="50"/>
      <c r="G31" s="18"/>
      <c r="H31" s="18"/>
      <c r="I31" s="182"/>
      <c r="K31" s="638" t="s">
        <v>378</v>
      </c>
      <c r="L31" s="639"/>
      <c r="M31" s="639"/>
      <c r="N31" s="639"/>
      <c r="O31" s="639"/>
      <c r="P31" s="639"/>
      <c r="Q31" s="639"/>
      <c r="R31" s="639"/>
      <c r="S31" s="639"/>
      <c r="T31" s="640"/>
      <c r="U31" s="18"/>
      <c r="V31" s="18"/>
    </row>
    <row r="32" spans="2:22" ht="25.15" customHeight="1">
      <c r="B32" s="50"/>
      <c r="C32" s="50"/>
      <c r="D32" s="50"/>
      <c r="E32" s="50"/>
      <c r="F32" s="50"/>
      <c r="G32" s="18"/>
      <c r="H32" s="18"/>
      <c r="I32" s="182"/>
      <c r="K32" s="641" t="s">
        <v>446</v>
      </c>
      <c r="L32" s="516"/>
      <c r="M32" s="516"/>
      <c r="N32" s="516"/>
      <c r="O32" s="516"/>
      <c r="P32" s="516"/>
      <c r="Q32" s="516"/>
      <c r="R32" s="516"/>
      <c r="S32" s="516"/>
      <c r="T32" s="642"/>
      <c r="U32" s="18"/>
      <c r="V32" s="18"/>
    </row>
    <row r="33" spans="2:50" ht="25.15" customHeight="1" thickBot="1">
      <c r="B33" s="50"/>
      <c r="C33" s="50"/>
      <c r="D33" s="50"/>
      <c r="E33" s="50"/>
      <c r="F33" s="50"/>
      <c r="G33" s="18"/>
      <c r="H33" s="18"/>
      <c r="I33" s="274"/>
      <c r="K33" s="643" t="s">
        <v>75</v>
      </c>
      <c r="L33" s="644"/>
      <c r="M33" s="644"/>
      <c r="N33" s="644"/>
      <c r="O33" s="644"/>
      <c r="P33" s="644"/>
      <c r="Q33" s="644"/>
      <c r="R33" s="644"/>
      <c r="S33" s="644"/>
      <c r="T33" s="645"/>
      <c r="U33" s="18"/>
      <c r="V33" s="18"/>
    </row>
    <row r="34" spans="2:50" ht="25.15" customHeight="1">
      <c r="I34" s="274"/>
    </row>
    <row r="35" spans="2:50" ht="17.25" customHeight="1">
      <c r="B35" s="19" t="s">
        <v>43</v>
      </c>
      <c r="G35" s="679" t="s">
        <v>66</v>
      </c>
      <c r="H35" s="491"/>
      <c r="I35" s="491"/>
      <c r="J35" s="491"/>
      <c r="K35" s="754">
        <v>45219</v>
      </c>
      <c r="L35" s="755">
        <v>10</v>
      </c>
      <c r="M35" s="677" t="s">
        <v>36</v>
      </c>
      <c r="N35" s="678"/>
      <c r="Q35" s="284" t="s">
        <v>85</v>
      </c>
      <c r="R35" s="756" t="s">
        <v>423</v>
      </c>
      <c r="S35" s="756"/>
      <c r="T35" s="748" t="s">
        <v>424</v>
      </c>
      <c r="U35" s="748"/>
      <c r="V35" s="748"/>
      <c r="AS35" ph="1"/>
      <c r="AT35" ph="1"/>
      <c r="AU35" ph="1"/>
      <c r="AV35" ph="1"/>
      <c r="AW35" ph="1"/>
      <c r="AX35" ph="1"/>
    </row>
    <row r="36" spans="2:50" ht="19.5" customHeight="1">
      <c r="B36" s="7"/>
      <c r="G36" s="491"/>
      <c r="H36" s="491"/>
      <c r="I36" s="491"/>
      <c r="J36" s="491"/>
      <c r="K36" s="754"/>
      <c r="L36" s="755"/>
      <c r="M36" s="678"/>
      <c r="N36" s="678"/>
      <c r="S36" s="749">
        <v>45219</v>
      </c>
      <c r="T36" s="749"/>
      <c r="U36" s="749"/>
      <c r="V36" s="749"/>
      <c r="AS36" ph="1"/>
      <c r="AT36" ph="1"/>
      <c r="AU36" ph="1"/>
      <c r="AV36" ph="1"/>
      <c r="AW36" ph="1"/>
      <c r="AX36" ph="1"/>
    </row>
    <row r="37" spans="2:50" ht="12.75" customHeight="1">
      <c r="B37" s="7"/>
      <c r="J37" s="8"/>
      <c r="K37" s="8"/>
      <c r="L37" s="8"/>
      <c r="M37" s="9"/>
      <c r="N37" s="9"/>
      <c r="O37" s="10"/>
      <c r="P37" s="8"/>
      <c r="AS37" ph="1"/>
      <c r="AT37" ph="1"/>
      <c r="AU37" ph="1"/>
      <c r="AV37" ph="1"/>
      <c r="AW37" ph="1"/>
      <c r="AX37" ph="1"/>
    </row>
    <row r="38" spans="2:50" ht="23.1" customHeight="1">
      <c r="B38" s="479" t="s">
        <v>20</v>
      </c>
      <c r="C38" s="479"/>
      <c r="D38" s="479"/>
      <c r="E38" s="479"/>
      <c r="F38" s="479"/>
      <c r="G38" s="479"/>
      <c r="N38" s="587" t="s">
        <v>24</v>
      </c>
      <c r="O38" s="491"/>
      <c r="Q38" s="13" t="s">
        <v>425</v>
      </c>
      <c r="R38" s="13" t="s">
        <v>25</v>
      </c>
      <c r="S38" s="13" t="s">
        <v>426</v>
      </c>
      <c r="T38" s="13"/>
      <c r="U38" s="13"/>
      <c r="V38" s="13"/>
    </row>
    <row r="39" spans="2:50" ht="20.100000000000001" customHeight="1">
      <c r="B39" s="479" t="str">
        <f>B6</f>
        <v>工事本部</v>
      </c>
      <c r="C39" s="479"/>
      <c r="D39" s="479"/>
      <c r="E39" s="479"/>
      <c r="F39" s="479"/>
      <c r="G39" s="479"/>
      <c r="H39" s="614" t="s">
        <v>21</v>
      </c>
      <c r="J39" s="11"/>
      <c r="K39" s="11"/>
      <c r="L39" s="11"/>
      <c r="M39" s="12"/>
      <c r="N39" s="586" t="s">
        <v>5</v>
      </c>
      <c r="O39" s="490"/>
      <c r="Q39" s="615" t="s">
        <v>427</v>
      </c>
      <c r="R39" s="616"/>
      <c r="S39" s="616"/>
      <c r="T39" s="616"/>
      <c r="U39" s="616"/>
      <c r="V39" s="616"/>
    </row>
    <row r="40" spans="2:50" ht="19.149999999999999" customHeight="1">
      <c r="B40" s="592" t="s">
        <v>428</v>
      </c>
      <c r="C40" s="592"/>
      <c r="D40" s="592"/>
      <c r="E40" s="592"/>
      <c r="F40" s="592"/>
      <c r="G40" s="592"/>
      <c r="H40" s="614"/>
      <c r="N40" s="603" t="s">
        <v>26</v>
      </c>
      <c r="O40" s="491"/>
      <c r="Q40" s="604" t="s" ph="1">
        <v>429</v>
      </c>
      <c r="R40" s="604" ph="1"/>
      <c r="S40" s="604" ph="1"/>
      <c r="T40" s="604" ph="1"/>
      <c r="U40" s="71"/>
      <c r="V40" s="72"/>
    </row>
    <row r="41" spans="2:50" ht="21" customHeight="1">
      <c r="B41" s="490" t="s">
        <v>442</v>
      </c>
      <c r="C41" s="490"/>
      <c r="D41" s="490"/>
      <c r="E41" s="490"/>
      <c r="F41" s="490"/>
      <c r="G41" s="490"/>
      <c r="N41" s="588" t="s">
        <v>6</v>
      </c>
      <c r="O41" s="491"/>
      <c r="Q41" s="589" t="s" ph="1">
        <v>20</v>
      </c>
      <c r="R41" s="589" ph="1"/>
      <c r="S41" s="589" ph="1"/>
      <c r="T41" s="589" ph="1"/>
      <c r="U41" s="590"/>
      <c r="V41" s="73" t="s">
        <v>79</v>
      </c>
      <c r="AS41" ph="1"/>
      <c r="AT41" ph="1"/>
      <c r="AU41" ph="1"/>
      <c r="AV41" ph="1"/>
      <c r="AW41" ph="1"/>
      <c r="AX41" ph="1"/>
    </row>
    <row r="42" spans="2:50" ht="21" customHeight="1">
      <c r="B42" s="5" t="s">
        <v>23</v>
      </c>
      <c r="C42" s="744">
        <v>45190</v>
      </c>
      <c r="D42" s="744"/>
      <c r="E42" s="6" t="s">
        <v>35</v>
      </c>
      <c r="F42" s="6" t="s">
        <v>35</v>
      </c>
      <c r="G42" s="745">
        <v>45219</v>
      </c>
      <c r="H42" s="746"/>
      <c r="N42" s="491"/>
      <c r="O42" s="491"/>
      <c r="Q42" s="592" t="s" ph="1">
        <v>431</v>
      </c>
      <c r="R42" s="592" ph="1"/>
      <c r="S42" s="592" ph="1"/>
      <c r="T42" s="592" ph="1"/>
      <c r="U42" s="590"/>
      <c r="V42" s="72"/>
    </row>
    <row r="43" spans="2:50" ht="15.75" customHeight="1">
      <c r="C43" t="s">
        <v>33</v>
      </c>
      <c r="N43" s="586" t="s">
        <v>27</v>
      </c>
      <c r="O43" s="491"/>
      <c r="Q43" s="590" t="s">
        <v>432</v>
      </c>
      <c r="R43" s="590"/>
      <c r="S43" s="590"/>
      <c r="T43" s="590"/>
      <c r="U43" s="590"/>
      <c r="V43" s="72"/>
    </row>
    <row r="44" spans="2:50" ht="15.75" customHeight="1">
      <c r="O44" s="15"/>
      <c r="Q44" s="611" t="s">
        <v>433</v>
      </c>
      <c r="R44" s="612"/>
      <c r="S44" s="77"/>
      <c r="T44" s="611" t="s">
        <v>434</v>
      </c>
      <c r="U44" s="612"/>
      <c r="V44" s="13"/>
    </row>
    <row r="45" spans="2:50" ht="15.75" customHeight="1">
      <c r="C45" s="346" t="s">
        <v>453</v>
      </c>
      <c r="D45" s="346"/>
      <c r="E45" s="736" t="str">
        <f>E12</f>
        <v/>
      </c>
      <c r="F45" s="736"/>
      <c r="N45" s="586" t="s">
        <v>28</v>
      </c>
      <c r="O45" s="491"/>
      <c r="Q45" s="628" t="s">
        <v>435</v>
      </c>
      <c r="R45" s="628"/>
      <c r="S45" s="17" t="s">
        <v>29</v>
      </c>
      <c r="T45" s="628" t="s">
        <v>436</v>
      </c>
      <c r="U45" s="628"/>
      <c r="V45" s="17" t="s">
        <v>30</v>
      </c>
    </row>
    <row r="46" spans="2:50" ht="15.95" customHeight="1">
      <c r="B46" s="435"/>
      <c r="C46" s="435"/>
      <c r="D46" s="2"/>
      <c r="E46" s="2"/>
      <c r="F46" s="2"/>
      <c r="N46" s="586" t="s">
        <v>31</v>
      </c>
      <c r="O46" s="491"/>
      <c r="Q46" s="708" t="s" ph="1">
        <v>437</v>
      </c>
      <c r="R46" s="708" ph="1"/>
      <c r="S46" s="708" ph="1"/>
      <c r="T46" s="708" ph="1"/>
      <c r="U46" s="708" ph="1"/>
      <c r="V46" s="708"/>
    </row>
    <row r="47" spans="2:50" ht="15.95" customHeight="1">
      <c r="O47" s="13"/>
      <c r="Q47" s="599" t="s">
        <v>438</v>
      </c>
      <c r="R47" s="599"/>
      <c r="S47" s="13" t="s">
        <v>32</v>
      </c>
      <c r="T47" s="587" t="s">
        <v>439</v>
      </c>
      <c r="U47" s="587"/>
      <c r="V47" s="587"/>
    </row>
    <row r="48" spans="2:50" ht="9.9499999999999993" customHeight="1" thickBot="1">
      <c r="P48" s="13"/>
      <c r="Q48" s="13"/>
      <c r="R48" s="13"/>
      <c r="S48" s="13"/>
      <c r="T48" s="13"/>
      <c r="U48" s="13"/>
      <c r="V48" s="13"/>
    </row>
    <row r="49" spans="2:22" ht="24.95" customHeight="1">
      <c r="K49" s="285" t="s">
        <v>85</v>
      </c>
      <c r="L49" s="476" t="s">
        <v>34</v>
      </c>
      <c r="M49" s="477"/>
      <c r="N49" s="596" t="s">
        <v>382</v>
      </c>
      <c r="O49" s="597"/>
      <c r="P49" s="597"/>
      <c r="Q49" s="598"/>
      <c r="R49" s="738" t="s">
        <v>421</v>
      </c>
      <c r="S49" s="739"/>
      <c r="T49" s="593" t="s">
        <v>381</v>
      </c>
      <c r="U49" s="594"/>
      <c r="V49" s="595"/>
    </row>
    <row r="50" spans="2:22" ht="26.25" customHeight="1">
      <c r="B50" s="436"/>
      <c r="C50" s="436"/>
      <c r="D50" s="436"/>
      <c r="E50" s="436"/>
      <c r="F50" s="255"/>
      <c r="L50" s="472" t="s">
        <v>440</v>
      </c>
      <c r="M50" s="473"/>
      <c r="N50" s="578">
        <v>5000000</v>
      </c>
      <c r="O50" s="632"/>
      <c r="P50" s="632"/>
      <c r="Q50" s="633"/>
      <c r="R50" s="750">
        <v>500000</v>
      </c>
      <c r="S50" s="751">
        <v>100000000</v>
      </c>
      <c r="T50" s="568">
        <v>5500000</v>
      </c>
      <c r="U50" s="569"/>
      <c r="V50" s="570"/>
    </row>
    <row r="51" spans="2:22" ht="22.15" customHeight="1" thickBot="1">
      <c r="B51" s="76"/>
      <c r="C51" s="76"/>
      <c r="D51" s="76"/>
      <c r="E51" s="76"/>
      <c r="F51" s="76"/>
      <c r="L51" s="474"/>
      <c r="M51" s="475"/>
      <c r="N51" s="634"/>
      <c r="O51" s="635"/>
      <c r="P51" s="635"/>
      <c r="Q51" s="636"/>
      <c r="R51" s="752">
        <v>100000000</v>
      </c>
      <c r="S51" s="753">
        <v>100000000</v>
      </c>
      <c r="T51" s="581"/>
      <c r="U51" s="582"/>
      <c r="V51" s="583"/>
    </row>
    <row r="52" spans="2:22" ht="27" customHeight="1" thickBot="1">
      <c r="B52" s="469" t="s">
        <v>379</v>
      </c>
      <c r="C52" s="470"/>
      <c r="D52" s="470"/>
      <c r="E52" s="470"/>
      <c r="F52" s="471"/>
      <c r="I52" s="523"/>
      <c r="J52" s="385"/>
      <c r="K52" s="260" t="s">
        <v>16</v>
      </c>
      <c r="L52" s="254" t="s">
        <v>15</v>
      </c>
      <c r="M52" s="254" t="s">
        <v>53</v>
      </c>
      <c r="N52" s="576" t="s">
        <v>62</v>
      </c>
      <c r="O52" s="629"/>
      <c r="P52" s="629"/>
      <c r="Q52" s="544" t="s">
        <v>63</v>
      </c>
      <c r="R52" s="545"/>
      <c r="S52" s="544" t="s">
        <v>54</v>
      </c>
      <c r="T52" s="567"/>
      <c r="U52" s="630" t="s">
        <v>64</v>
      </c>
      <c r="V52" s="631"/>
    </row>
    <row r="53" spans="2:22" ht="27" customHeight="1">
      <c r="B53" s="80"/>
      <c r="C53" s="80"/>
      <c r="D53" s="80"/>
      <c r="E53" s="80"/>
      <c r="F53" s="256"/>
      <c r="I53" s="37"/>
      <c r="J53" s="21" t="s">
        <v>376</v>
      </c>
      <c r="K53" s="259">
        <v>100000000</v>
      </c>
      <c r="L53" s="61">
        <v>1</v>
      </c>
      <c r="M53" s="61" t="s">
        <v>377</v>
      </c>
      <c r="N53" s="701">
        <v>100000000</v>
      </c>
      <c r="O53" s="702"/>
      <c r="P53" s="703"/>
      <c r="Q53" s="704">
        <v>10000000</v>
      </c>
      <c r="R53" s="705"/>
      <c r="S53" s="701">
        <v>110000000</v>
      </c>
      <c r="T53" s="703"/>
      <c r="U53" s="542" t="s">
        <v>422</v>
      </c>
      <c r="V53" s="575"/>
    </row>
    <row r="54" spans="2:22" ht="27" customHeight="1">
      <c r="B54" s="441"/>
      <c r="C54" s="441"/>
      <c r="D54" s="441"/>
      <c r="E54" s="441"/>
      <c r="F54" s="467"/>
      <c r="I54" s="38"/>
      <c r="J54" s="22" t="s">
        <v>273</v>
      </c>
      <c r="K54" s="202">
        <v>5000000</v>
      </c>
      <c r="L54" s="60">
        <v>1</v>
      </c>
      <c r="M54" s="60" t="s">
        <v>377</v>
      </c>
      <c r="N54" s="350">
        <v>5000000</v>
      </c>
      <c r="O54" s="372"/>
      <c r="P54" s="351"/>
      <c r="Q54" s="349">
        <v>500000</v>
      </c>
      <c r="R54" s="350"/>
      <c r="S54" s="350">
        <v>5500000</v>
      </c>
      <c r="T54" s="351"/>
      <c r="U54" s="558" t="s">
        <v>441</v>
      </c>
      <c r="V54" s="559"/>
    </row>
    <row r="55" spans="2:22" ht="27" customHeight="1" thickBot="1">
      <c r="B55" s="441"/>
      <c r="C55" s="441"/>
      <c r="D55" s="441"/>
      <c r="E55" s="441"/>
      <c r="F55" s="468"/>
      <c r="I55" s="38"/>
      <c r="J55" s="74" t="s">
        <v>54</v>
      </c>
      <c r="K55" s="191">
        <v>105000000</v>
      </c>
      <c r="L55" s="61"/>
      <c r="M55" s="61"/>
      <c r="N55" s="350">
        <v>105000000</v>
      </c>
      <c r="O55" s="372"/>
      <c r="P55" s="351"/>
      <c r="Q55" s="349">
        <v>10500000</v>
      </c>
      <c r="R55" s="350"/>
      <c r="S55" s="350">
        <v>115500000</v>
      </c>
      <c r="T55" s="351"/>
      <c r="U55" s="558" t="s">
        <v>441</v>
      </c>
      <c r="V55" s="559"/>
    </row>
    <row r="56" spans="2:22" ht="27" customHeight="1">
      <c r="B56" s="442" t="s">
        <v>267</v>
      </c>
      <c r="C56" s="443"/>
      <c r="D56" s="450" t="s">
        <v>266</v>
      </c>
      <c r="E56" s="443"/>
      <c r="F56" s="452" t="s">
        <v>380</v>
      </c>
      <c r="G56" s="452"/>
      <c r="H56" s="453"/>
      <c r="I56" s="26" t="s">
        <v>57</v>
      </c>
      <c r="J56" s="22" t="s">
        <v>67</v>
      </c>
      <c r="K56" s="191">
        <v>55000000</v>
      </c>
      <c r="L56" s="59">
        <v>1</v>
      </c>
      <c r="M56" s="62" t="s">
        <v>377</v>
      </c>
      <c r="N56" s="350">
        <v>55000000</v>
      </c>
      <c r="O56" s="372"/>
      <c r="P56" s="351"/>
      <c r="Q56" s="349">
        <v>5500000</v>
      </c>
      <c r="R56" s="350"/>
      <c r="S56" s="350">
        <v>60500000</v>
      </c>
      <c r="T56" s="351"/>
      <c r="U56" s="558" t="s">
        <v>441</v>
      </c>
      <c r="V56" s="559"/>
    </row>
    <row r="57" spans="2:22" ht="27" customHeight="1" thickBot="1">
      <c r="B57" s="444"/>
      <c r="C57" s="445"/>
      <c r="D57" s="451"/>
      <c r="E57" s="445"/>
      <c r="F57" s="454"/>
      <c r="G57" s="454"/>
      <c r="H57" s="455"/>
      <c r="I57" s="27" t="s">
        <v>58</v>
      </c>
      <c r="J57" s="41" t="s">
        <v>55</v>
      </c>
      <c r="K57" s="193">
        <v>55000000</v>
      </c>
      <c r="L57" s="65">
        <v>1</v>
      </c>
      <c r="M57" s="63" t="s">
        <v>377</v>
      </c>
      <c r="N57" s="369">
        <v>50000000</v>
      </c>
      <c r="O57" s="406"/>
      <c r="P57" s="370"/>
      <c r="Q57" s="419">
        <v>5000000</v>
      </c>
      <c r="R57" s="369"/>
      <c r="S57" s="369">
        <v>55000000</v>
      </c>
      <c r="T57" s="370"/>
      <c r="U57" s="558" t="s">
        <v>441</v>
      </c>
      <c r="V57" s="559"/>
    </row>
    <row r="58" spans="2:22" ht="27" customHeight="1" thickTop="1" thickBot="1">
      <c r="B58" s="463" t="s">
        <v>451</v>
      </c>
      <c r="C58" s="464"/>
      <c r="D58" s="446" t="s">
        <v>452</v>
      </c>
      <c r="E58" s="447"/>
      <c r="F58" s="459" t="str">
        <f>請求データ入力例!C10</f>
        <v>KV23050100</v>
      </c>
      <c r="G58" s="494"/>
      <c r="H58" s="495"/>
      <c r="I58" s="67" t="s">
        <v>59</v>
      </c>
      <c r="J58" s="44" t="s">
        <v>61</v>
      </c>
      <c r="K58" s="192">
        <v>55000000</v>
      </c>
      <c r="L58" s="66">
        <v>1</v>
      </c>
      <c r="M58" s="64" t="s">
        <v>377</v>
      </c>
      <c r="N58" s="423">
        <v>5000000</v>
      </c>
      <c r="O58" s="402"/>
      <c r="P58" s="403"/>
      <c r="Q58" s="424">
        <v>500000</v>
      </c>
      <c r="R58" s="423"/>
      <c r="S58" s="423">
        <v>5500000</v>
      </c>
      <c r="T58" s="403"/>
      <c r="U58" s="547" t="s">
        <v>422</v>
      </c>
      <c r="V58" s="548"/>
    </row>
    <row r="59" spans="2:22" ht="27" customHeight="1" thickTop="1" thickBot="1">
      <c r="B59" s="465"/>
      <c r="C59" s="466"/>
      <c r="D59" s="448"/>
      <c r="E59" s="449"/>
      <c r="F59" s="497"/>
      <c r="G59" s="497"/>
      <c r="H59" s="498"/>
      <c r="I59" s="68" t="s">
        <v>60</v>
      </c>
      <c r="J59" s="69" t="s">
        <v>56</v>
      </c>
      <c r="K59" s="194">
        <v>50000000</v>
      </c>
      <c r="L59" s="70">
        <v>1</v>
      </c>
      <c r="M59" s="70" t="s">
        <v>377</v>
      </c>
      <c r="N59" s="625">
        <v>50000000</v>
      </c>
      <c r="O59" s="626"/>
      <c r="P59" s="627"/>
      <c r="Q59" s="625">
        <v>5000000</v>
      </c>
      <c r="R59" s="626"/>
      <c r="S59" s="625">
        <v>55000000</v>
      </c>
      <c r="T59" s="627"/>
      <c r="U59" s="530" t="s">
        <v>441</v>
      </c>
      <c r="V59" s="531"/>
    </row>
    <row r="60" spans="2:22" ht="28.5" customHeight="1">
      <c r="B60" s="484" t="s">
        <v>65</v>
      </c>
      <c r="C60" s="485"/>
      <c r="D60" s="485"/>
      <c r="E60" s="485"/>
      <c r="F60" s="485"/>
      <c r="G60" s="485"/>
      <c r="H60" s="486"/>
      <c r="I60" s="452" t="s">
        <v>68</v>
      </c>
      <c r="J60" s="624"/>
      <c r="K60" s="533" t="s">
        <v>77</v>
      </c>
      <c r="L60" s="452"/>
      <c r="M60" s="534"/>
      <c r="N60" s="537" t="s">
        <v>62</v>
      </c>
      <c r="O60" s="623"/>
      <c r="P60" s="624"/>
      <c r="Q60" s="533" t="s">
        <v>63</v>
      </c>
      <c r="R60" s="534"/>
      <c r="S60" s="533" t="s">
        <v>54</v>
      </c>
      <c r="T60" s="534"/>
      <c r="U60" s="535" t="s">
        <v>78</v>
      </c>
      <c r="V60" s="536"/>
    </row>
    <row r="61" spans="2:22" ht="28.5" customHeight="1">
      <c r="B61" s="456"/>
      <c r="C61" s="438"/>
      <c r="D61" s="482"/>
      <c r="E61" s="438"/>
      <c r="F61" s="437"/>
      <c r="G61" s="437"/>
      <c r="H61" s="438"/>
      <c r="I61" s="621"/>
      <c r="J61" s="526"/>
      <c r="K61" s="480"/>
      <c r="L61" s="481"/>
      <c r="M61" s="481"/>
      <c r="N61" s="617"/>
      <c r="O61" s="622"/>
      <c r="P61" s="622"/>
      <c r="Q61" s="617"/>
      <c r="R61" s="618"/>
      <c r="S61" s="617"/>
      <c r="T61" s="618"/>
      <c r="U61" s="619"/>
      <c r="V61" s="620"/>
    </row>
    <row r="62" spans="2:22" ht="28.5" customHeight="1">
      <c r="B62" s="456"/>
      <c r="C62" s="438"/>
      <c r="D62" s="482"/>
      <c r="E62" s="438"/>
      <c r="F62" s="437"/>
      <c r="G62" s="437"/>
      <c r="H62" s="438"/>
      <c r="I62" s="621"/>
      <c r="J62" s="526"/>
      <c r="K62" s="480"/>
      <c r="L62" s="481"/>
      <c r="M62" s="481"/>
      <c r="N62" s="617"/>
      <c r="O62" s="622"/>
      <c r="P62" s="622"/>
      <c r="Q62" s="617"/>
      <c r="R62" s="618"/>
      <c r="S62" s="617"/>
      <c r="T62" s="618"/>
      <c r="U62" s="619"/>
      <c r="V62" s="620"/>
    </row>
    <row r="63" spans="2:22" ht="28.5" customHeight="1">
      <c r="B63" s="456"/>
      <c r="C63" s="438"/>
      <c r="D63" s="482"/>
      <c r="E63" s="438"/>
      <c r="F63" s="437"/>
      <c r="G63" s="437"/>
      <c r="H63" s="438"/>
      <c r="I63" s="621"/>
      <c r="J63" s="526"/>
      <c r="K63" s="480"/>
      <c r="L63" s="481"/>
      <c r="M63" s="481"/>
      <c r="N63" s="617"/>
      <c r="O63" s="622"/>
      <c r="P63" s="622"/>
      <c r="Q63" s="617"/>
      <c r="R63" s="618"/>
      <c r="S63" s="617"/>
      <c r="T63" s="618"/>
      <c r="U63" s="619"/>
      <c r="V63" s="620"/>
    </row>
    <row r="64" spans="2:22" ht="28.5" customHeight="1">
      <c r="B64" s="456"/>
      <c r="C64" s="438"/>
      <c r="D64" s="482"/>
      <c r="E64" s="438"/>
      <c r="F64" s="437"/>
      <c r="G64" s="437"/>
      <c r="H64" s="438"/>
      <c r="I64" s="621"/>
      <c r="J64" s="526"/>
      <c r="K64" s="480"/>
      <c r="L64" s="481"/>
      <c r="M64" s="481"/>
      <c r="N64" s="617"/>
      <c r="O64" s="622"/>
      <c r="P64" s="622"/>
      <c r="Q64" s="617"/>
      <c r="R64" s="618"/>
      <c r="S64" s="617"/>
      <c r="T64" s="618"/>
      <c r="U64" s="619"/>
      <c r="V64" s="620"/>
    </row>
    <row r="65" spans="2:50" ht="28.5" customHeight="1" thickBot="1">
      <c r="B65" s="457"/>
      <c r="C65" s="458"/>
      <c r="D65" s="613"/>
      <c r="E65" s="440"/>
      <c r="F65" s="439"/>
      <c r="G65" s="439"/>
      <c r="H65" s="440"/>
      <c r="I65" s="605" t="s">
        <v>95</v>
      </c>
      <c r="J65" s="605"/>
      <c r="K65" s="605"/>
      <c r="L65" s="605"/>
      <c r="M65" s="458"/>
      <c r="N65" s="606"/>
      <c r="O65" s="607"/>
      <c r="P65" s="607"/>
      <c r="Q65" s="606"/>
      <c r="R65" s="608"/>
      <c r="S65" s="606"/>
      <c r="T65" s="608"/>
      <c r="U65" s="609"/>
      <c r="V65" s="610"/>
      <c r="AS65" ph="1"/>
      <c r="AT65" ph="1"/>
      <c r="AU65" ph="1"/>
      <c r="AV65" ph="1"/>
      <c r="AW65" ph="1"/>
      <c r="AX65" ph="1"/>
    </row>
    <row r="66" spans="2:50" ht="18" customHeight="1">
      <c r="B66" s="516" t="s">
        <v>384</v>
      </c>
      <c r="C66" s="346"/>
      <c r="D66" s="346"/>
      <c r="E66" s="346"/>
      <c r="F66" s="346"/>
      <c r="G66" s="346"/>
      <c r="H66" s="346"/>
      <c r="I66" s="346"/>
      <c r="J66" s="346"/>
      <c r="K66" s="346"/>
      <c r="L66" s="346"/>
      <c r="M66" s="346"/>
      <c r="N66" s="346"/>
      <c r="O66" s="346"/>
      <c r="P66" s="346"/>
      <c r="Q66" s="346"/>
      <c r="R66" s="346"/>
      <c r="S66" s="346"/>
      <c r="T66" s="346"/>
      <c r="U66" s="346"/>
      <c r="V66" s="346"/>
      <c r="AS66" ph="1"/>
      <c r="AT66" ph="1"/>
      <c r="AU66" ph="1"/>
      <c r="AV66" ph="1"/>
      <c r="AW66" ph="1"/>
      <c r="AX66" ph="1"/>
    </row>
    <row r="67" spans="2:50" ht="19.5" customHeight="1">
      <c r="B67" s="516"/>
      <c r="C67" s="346"/>
      <c r="D67" s="346"/>
      <c r="E67" s="346"/>
      <c r="F67" s="346"/>
      <c r="G67" s="346"/>
      <c r="H67" s="346"/>
      <c r="I67" s="346"/>
      <c r="J67" s="346"/>
      <c r="K67" s="346"/>
      <c r="L67" s="346"/>
      <c r="M67" s="346"/>
      <c r="N67" s="346"/>
      <c r="O67" s="346"/>
      <c r="P67" s="346"/>
      <c r="Q67" s="346"/>
      <c r="R67" s="346"/>
      <c r="S67" s="346"/>
      <c r="T67" s="346"/>
      <c r="U67" s="346"/>
      <c r="V67" s="346"/>
    </row>
    <row r="68" spans="2:50" ht="17.25" customHeight="1">
      <c r="B68" s="19" t="s">
        <v>94</v>
      </c>
      <c r="G68" s="679" t="s">
        <v>66</v>
      </c>
      <c r="H68" s="491"/>
      <c r="I68" s="491"/>
      <c r="J68" s="491"/>
      <c r="K68" s="683">
        <v>45219</v>
      </c>
      <c r="L68" s="680">
        <v>10</v>
      </c>
      <c r="M68" s="677" t="s">
        <v>36</v>
      </c>
      <c r="N68" s="678"/>
      <c r="Q68" s="284" t="s">
        <v>85</v>
      </c>
      <c r="R68" s="747" t="s">
        <v>423</v>
      </c>
      <c r="S68" s="747"/>
      <c r="T68" s="748" t="s">
        <v>424</v>
      </c>
      <c r="U68" s="748"/>
      <c r="V68" s="748"/>
      <c r="AS68" ph="1"/>
      <c r="AT68" ph="1"/>
      <c r="AU68" ph="1"/>
      <c r="AV68" ph="1"/>
      <c r="AW68" ph="1"/>
      <c r="AX68" ph="1"/>
    </row>
    <row r="69" spans="2:50" ht="19.5" customHeight="1">
      <c r="B69" s="7"/>
      <c r="G69" s="491"/>
      <c r="H69" s="491"/>
      <c r="I69" s="491"/>
      <c r="J69" s="491"/>
      <c r="K69" s="698"/>
      <c r="L69" s="516"/>
      <c r="M69" s="678"/>
      <c r="N69" s="678"/>
      <c r="S69" s="749">
        <v>45219</v>
      </c>
      <c r="T69" s="749"/>
      <c r="U69" s="749"/>
      <c r="V69" s="749"/>
      <c r="AS69" ph="1"/>
      <c r="AT69" ph="1"/>
      <c r="AU69" ph="1"/>
      <c r="AV69" ph="1"/>
      <c r="AW69" ph="1"/>
      <c r="AX69" ph="1"/>
    </row>
    <row r="70" spans="2:50" ht="15.75" customHeight="1">
      <c r="B70" s="7"/>
      <c r="J70" s="8"/>
      <c r="K70" s="8"/>
      <c r="L70" s="8"/>
      <c r="M70" s="9"/>
      <c r="N70" s="9"/>
      <c r="O70" s="10"/>
      <c r="P70" s="8"/>
    </row>
    <row r="71" spans="2:50" ht="13.5" customHeight="1">
      <c r="N71" s="587" t="s">
        <v>24</v>
      </c>
      <c r="O71" s="491"/>
      <c r="Q71" s="13" t="s">
        <v>425</v>
      </c>
      <c r="R71" s="13" t="s">
        <v>25</v>
      </c>
      <c r="S71" s="13" t="s">
        <v>426</v>
      </c>
      <c r="T71" s="13"/>
      <c r="U71" s="13"/>
      <c r="V71" s="13"/>
    </row>
    <row r="72" spans="2:50" ht="23.25" customHeight="1">
      <c r="B72" s="589" t="s">
        <v>20</v>
      </c>
      <c r="C72" s="589"/>
      <c r="D72" s="589"/>
      <c r="E72" s="589"/>
      <c r="F72" s="589"/>
      <c r="G72" s="589"/>
      <c r="H72" s="614" t="s">
        <v>21</v>
      </c>
      <c r="J72" s="11"/>
      <c r="K72" s="11"/>
      <c r="L72" s="11"/>
      <c r="M72" s="12"/>
      <c r="N72" s="586" t="s">
        <v>5</v>
      </c>
      <c r="O72" s="490"/>
      <c r="Q72" s="615" t="s">
        <v>427</v>
      </c>
      <c r="R72" s="616"/>
      <c r="S72" s="616"/>
      <c r="T72" s="616"/>
      <c r="U72" s="616"/>
      <c r="V72" s="616"/>
    </row>
    <row r="73" spans="2:50" ht="18.95" customHeight="1">
      <c r="B73" s="592" t="s">
        <v>428</v>
      </c>
      <c r="C73" s="592"/>
      <c r="D73" s="592"/>
      <c r="E73" s="592"/>
      <c r="F73" s="592"/>
      <c r="G73" s="592"/>
      <c r="H73" s="614"/>
      <c r="N73" s="603" t="s">
        <v>26</v>
      </c>
      <c r="O73" s="491"/>
      <c r="Q73" s="604" t="s" ph="1">
        <v>429</v>
      </c>
      <c r="R73" s="604" ph="1"/>
      <c r="S73" s="604" ph="1"/>
      <c r="T73" s="604" ph="1"/>
      <c r="U73" s="71"/>
      <c r="V73" s="72"/>
      <c r="AS73" ph="1"/>
      <c r="AT73" ph="1"/>
      <c r="AU73" ph="1"/>
      <c r="AV73" ph="1"/>
      <c r="AW73" ph="1"/>
      <c r="AX73" ph="1"/>
    </row>
    <row r="74" spans="2:50" ht="24.95" customHeight="1">
      <c r="B74" s="490" t="s">
        <v>442</v>
      </c>
      <c r="C74" s="490"/>
      <c r="D74" s="490"/>
      <c r="E74" s="490"/>
      <c r="F74" s="490"/>
      <c r="G74" s="490"/>
      <c r="N74" s="588" t="s">
        <v>6</v>
      </c>
      <c r="O74" s="491"/>
      <c r="Q74" s="589" t="s" ph="1">
        <v>20</v>
      </c>
      <c r="R74" s="589" ph="1"/>
      <c r="S74" s="589" ph="1"/>
      <c r="T74" s="589" ph="1"/>
      <c r="U74" s="590"/>
      <c r="V74" s="73" t="s">
        <v>79</v>
      </c>
      <c r="AS74" ph="1"/>
      <c r="AT74" ph="1"/>
      <c r="AU74" ph="1"/>
      <c r="AV74" ph="1"/>
      <c r="AW74" ph="1"/>
      <c r="AX74" ph="1"/>
    </row>
    <row r="75" spans="2:50" ht="21" customHeight="1">
      <c r="B75" s="5" t="s">
        <v>23</v>
      </c>
      <c r="C75" s="744">
        <v>45190</v>
      </c>
      <c r="D75" s="744"/>
      <c r="E75" s="6" t="s">
        <v>35</v>
      </c>
      <c r="F75" s="6" t="s">
        <v>35</v>
      </c>
      <c r="G75" s="745">
        <v>45219</v>
      </c>
      <c r="H75" s="746"/>
      <c r="N75" s="491"/>
      <c r="O75" s="491"/>
      <c r="Q75" s="592" t="s" ph="1">
        <v>431</v>
      </c>
      <c r="R75" s="592" ph="1"/>
      <c r="S75" s="592" ph="1"/>
      <c r="T75" s="592" ph="1"/>
      <c r="U75" s="590"/>
      <c r="V75" s="72"/>
    </row>
    <row r="76" spans="2:50" ht="15.75" customHeight="1">
      <c r="C76" t="s">
        <v>33</v>
      </c>
      <c r="N76" s="586" t="s">
        <v>27</v>
      </c>
      <c r="O76" s="491"/>
      <c r="Q76" s="590" t="s">
        <v>432</v>
      </c>
      <c r="R76" s="590"/>
      <c r="S76" s="590"/>
      <c r="T76" s="590"/>
      <c r="U76" s="590"/>
      <c r="V76" s="72"/>
    </row>
    <row r="77" spans="2:50" ht="18.75" customHeight="1">
      <c r="O77" s="15"/>
      <c r="Q77" s="611" t="s">
        <v>433</v>
      </c>
      <c r="R77" s="612"/>
      <c r="S77" s="77"/>
      <c r="T77" s="611" t="s">
        <v>434</v>
      </c>
      <c r="U77" s="612"/>
      <c r="V77" s="13"/>
    </row>
    <row r="78" spans="2:50" ht="19.5" customHeight="1">
      <c r="C78" s="346" t="s">
        <v>453</v>
      </c>
      <c r="D78" s="346"/>
      <c r="E78" s="736" t="str">
        <f>E12</f>
        <v/>
      </c>
      <c r="F78" s="736"/>
      <c r="G78" s="281"/>
      <c r="H78" s="281"/>
      <c r="N78" s="586" t="s">
        <v>28</v>
      </c>
      <c r="O78" s="491"/>
      <c r="Q78" s="600" t="s">
        <v>435</v>
      </c>
      <c r="R78" s="600"/>
      <c r="S78" s="17" t="s">
        <v>29</v>
      </c>
      <c r="T78" s="600" t="s">
        <v>436</v>
      </c>
      <c r="U78" s="600"/>
      <c r="V78" s="17" t="s">
        <v>30</v>
      </c>
    </row>
    <row r="79" spans="2:50" ht="15.95" customHeight="1">
      <c r="B79" s="435"/>
      <c r="C79" s="435"/>
      <c r="D79" s="2"/>
      <c r="E79" s="2"/>
      <c r="F79" s="2"/>
      <c r="N79" s="586" t="s">
        <v>31</v>
      </c>
      <c r="O79" s="491"/>
      <c r="Q79" s="587" t="s" ph="1">
        <v>437</v>
      </c>
      <c r="R79" s="587" ph="1"/>
      <c r="S79" s="587" ph="1"/>
      <c r="T79" s="587" ph="1"/>
      <c r="U79" s="587" ph="1"/>
      <c r="V79" s="491"/>
    </row>
    <row r="80" spans="2:50" ht="20.25" customHeight="1">
      <c r="O80" s="13"/>
      <c r="Q80" s="599" t="s">
        <v>438</v>
      </c>
      <c r="R80" s="599"/>
      <c r="S80" s="13" t="s">
        <v>32</v>
      </c>
      <c r="T80" s="587" t="s">
        <v>439</v>
      </c>
      <c r="U80" s="587"/>
      <c r="V80" s="587"/>
    </row>
    <row r="81" spans="2:22" ht="9.9499999999999993" customHeight="1" thickBot="1">
      <c r="P81" s="13"/>
      <c r="Q81" s="13"/>
      <c r="R81" s="13"/>
      <c r="S81" s="13"/>
      <c r="T81" s="13"/>
      <c r="U81" s="13"/>
      <c r="V81" s="13"/>
    </row>
    <row r="82" spans="2:22" ht="21" customHeight="1">
      <c r="B82" s="1"/>
      <c r="C82" s="1"/>
      <c r="D82" s="1"/>
      <c r="E82" s="1"/>
      <c r="F82" s="1"/>
      <c r="G82" s="1"/>
      <c r="K82" s="285" t="s">
        <v>85</v>
      </c>
      <c r="L82" s="476" t="s">
        <v>34</v>
      </c>
      <c r="M82" s="477"/>
      <c r="N82" s="596" t="s">
        <v>382</v>
      </c>
      <c r="O82" s="597"/>
      <c r="P82" s="597"/>
      <c r="Q82" s="598"/>
      <c r="R82" s="738" t="s">
        <v>421</v>
      </c>
      <c r="S82" s="739"/>
      <c r="T82" s="593" t="s">
        <v>381</v>
      </c>
      <c r="U82" s="594"/>
      <c r="V82" s="595"/>
    </row>
    <row r="83" spans="2:22" ht="21" customHeight="1">
      <c r="B83" s="436"/>
      <c r="C83" s="436"/>
      <c r="D83" s="436"/>
      <c r="E83" s="436"/>
      <c r="F83" s="255"/>
      <c r="L83" s="472" t="s">
        <v>440</v>
      </c>
      <c r="M83" s="473">
        <v>100000000</v>
      </c>
      <c r="N83" s="578">
        <v>5000000</v>
      </c>
      <c r="O83" s="579"/>
      <c r="P83" s="579"/>
      <c r="Q83" s="580"/>
      <c r="R83" s="740">
        <v>500000</v>
      </c>
      <c r="S83" s="741"/>
      <c r="T83" s="568">
        <v>5500000</v>
      </c>
      <c r="U83" s="569"/>
      <c r="V83" s="570"/>
    </row>
    <row r="84" spans="2:22" ht="24.95" customHeight="1" thickBot="1">
      <c r="K84" s="258"/>
      <c r="L84" s="474">
        <v>100000000</v>
      </c>
      <c r="M84" s="475">
        <v>100000000</v>
      </c>
      <c r="N84" s="581"/>
      <c r="O84" s="582"/>
      <c r="P84" s="582"/>
      <c r="Q84" s="583"/>
      <c r="R84" s="742"/>
      <c r="S84" s="743"/>
      <c r="T84" s="571"/>
      <c r="U84" s="572"/>
      <c r="V84" s="573"/>
    </row>
    <row r="85" spans="2:22" ht="26.25" customHeight="1">
      <c r="I85" s="601"/>
      <c r="J85" s="602"/>
      <c r="K85" s="566" t="s">
        <v>16</v>
      </c>
      <c r="L85" s="540" t="s">
        <v>15</v>
      </c>
      <c r="M85" s="546" t="s">
        <v>53</v>
      </c>
      <c r="N85" s="542" t="s">
        <v>62</v>
      </c>
      <c r="O85" s="543"/>
      <c r="P85" s="543"/>
      <c r="Q85" s="546" t="s">
        <v>63</v>
      </c>
      <c r="R85" s="543"/>
      <c r="S85" s="546" t="s">
        <v>54</v>
      </c>
      <c r="T85" s="566"/>
      <c r="U85" s="574" t="s">
        <v>64</v>
      </c>
      <c r="V85" s="575"/>
    </row>
    <row r="86" spans="2:22" ht="18.75" customHeight="1" thickBot="1">
      <c r="I86" s="385"/>
      <c r="J86" s="385"/>
      <c r="K86" s="567"/>
      <c r="L86" s="541"/>
      <c r="M86" s="544"/>
      <c r="N86" s="544"/>
      <c r="O86" s="545"/>
      <c r="P86" s="545"/>
      <c r="Q86" s="544"/>
      <c r="R86" s="545"/>
      <c r="S86" s="544"/>
      <c r="T86" s="567"/>
      <c r="U86" s="576"/>
      <c r="V86" s="577"/>
    </row>
    <row r="87" spans="2:22" ht="24.75" customHeight="1">
      <c r="B87" s="490"/>
      <c r="C87" s="490"/>
      <c r="D87" s="490"/>
      <c r="E87" s="490"/>
      <c r="F87" s="1"/>
      <c r="I87" s="37"/>
      <c r="J87" s="21" t="s">
        <v>376</v>
      </c>
      <c r="K87" s="187">
        <v>100000000</v>
      </c>
      <c r="L87" s="47">
        <v>1</v>
      </c>
      <c r="M87" s="47" t="s">
        <v>377</v>
      </c>
      <c r="N87" s="553">
        <v>100000000</v>
      </c>
      <c r="O87" s="554"/>
      <c r="P87" s="555"/>
      <c r="Q87" s="556">
        <v>10000000</v>
      </c>
      <c r="R87" s="557"/>
      <c r="S87" s="553">
        <v>110000000</v>
      </c>
      <c r="T87" s="555"/>
      <c r="U87" s="537" t="s">
        <v>422</v>
      </c>
      <c r="V87" s="453"/>
    </row>
    <row r="88" spans="2:22" ht="24.75" customHeight="1">
      <c r="B88" s="491"/>
      <c r="C88" s="491"/>
      <c r="D88" s="491"/>
      <c r="E88" s="491"/>
      <c r="F88" s="491"/>
      <c r="I88" s="38"/>
      <c r="J88" s="74" t="s">
        <v>273</v>
      </c>
      <c r="K88" s="188">
        <v>5000000</v>
      </c>
      <c r="L88" s="49">
        <v>1</v>
      </c>
      <c r="M88" s="49" t="s">
        <v>377</v>
      </c>
      <c r="N88" s="502">
        <v>5000000</v>
      </c>
      <c r="O88" s="503"/>
      <c r="P88" s="504"/>
      <c r="Q88" s="560">
        <v>500000</v>
      </c>
      <c r="R88" s="502"/>
      <c r="S88" s="502">
        <v>5500000</v>
      </c>
      <c r="T88" s="504"/>
      <c r="U88" s="558" t="s">
        <v>441</v>
      </c>
      <c r="V88" s="559"/>
    </row>
    <row r="89" spans="2:22" ht="24.75" customHeight="1" thickBot="1">
      <c r="B89" s="492"/>
      <c r="C89" s="492"/>
      <c r="D89" s="492"/>
      <c r="E89" s="492"/>
      <c r="F89" s="492"/>
      <c r="I89" s="38"/>
      <c r="J89" s="74" t="s">
        <v>54</v>
      </c>
      <c r="K89" s="186">
        <v>105000000</v>
      </c>
      <c r="L89" s="48"/>
      <c r="M89" s="48"/>
      <c r="N89" s="502">
        <v>105000000</v>
      </c>
      <c r="O89" s="503"/>
      <c r="P89" s="504"/>
      <c r="Q89" s="560">
        <v>10500000</v>
      </c>
      <c r="R89" s="502"/>
      <c r="S89" s="502">
        <v>115500000</v>
      </c>
      <c r="T89" s="504"/>
      <c r="U89" s="558" t="s">
        <v>441</v>
      </c>
      <c r="V89" s="559"/>
    </row>
    <row r="90" spans="2:22" ht="24.75" customHeight="1">
      <c r="B90" s="442" t="s">
        <v>267</v>
      </c>
      <c r="C90" s="505"/>
      <c r="D90" s="514" t="s">
        <v>266</v>
      </c>
      <c r="E90" s="505"/>
      <c r="F90" s="584" t="s">
        <v>380</v>
      </c>
      <c r="G90" s="452"/>
      <c r="H90" s="453"/>
      <c r="I90" s="26" t="s">
        <v>57</v>
      </c>
      <c r="J90" s="22" t="s">
        <v>67</v>
      </c>
      <c r="K90" s="186">
        <v>55000000</v>
      </c>
      <c r="L90" s="39">
        <v>1</v>
      </c>
      <c r="M90" s="40" t="s">
        <v>377</v>
      </c>
      <c r="N90" s="502">
        <v>55000000</v>
      </c>
      <c r="O90" s="503"/>
      <c r="P90" s="504"/>
      <c r="Q90" s="560">
        <v>5500000</v>
      </c>
      <c r="R90" s="502"/>
      <c r="S90" s="502">
        <v>60500000</v>
      </c>
      <c r="T90" s="504"/>
      <c r="U90" s="558" t="s">
        <v>441</v>
      </c>
      <c r="V90" s="559"/>
    </row>
    <row r="91" spans="2:22" ht="24.75" customHeight="1" thickBot="1">
      <c r="B91" s="444"/>
      <c r="C91" s="506"/>
      <c r="D91" s="515"/>
      <c r="E91" s="506"/>
      <c r="F91" s="585"/>
      <c r="G91" s="454"/>
      <c r="H91" s="455"/>
      <c r="I91" s="27" t="s">
        <v>58</v>
      </c>
      <c r="J91" s="41" t="s">
        <v>55</v>
      </c>
      <c r="K91" s="185">
        <v>50000000</v>
      </c>
      <c r="L91" s="42">
        <v>1</v>
      </c>
      <c r="M91" s="43" t="s">
        <v>377</v>
      </c>
      <c r="N91" s="499">
        <v>50000000</v>
      </c>
      <c r="O91" s="500"/>
      <c r="P91" s="501"/>
      <c r="Q91" s="561">
        <v>5000000</v>
      </c>
      <c r="R91" s="499"/>
      <c r="S91" s="499">
        <v>55000000</v>
      </c>
      <c r="T91" s="501"/>
      <c r="U91" s="538" t="s">
        <v>441</v>
      </c>
      <c r="V91" s="539"/>
    </row>
    <row r="92" spans="2:22" ht="24.75" customHeight="1" thickTop="1" thickBot="1">
      <c r="B92" s="463" t="str">
        <f>B58</f>
        <v>工事本部(005300)</v>
      </c>
      <c r="C92" s="507"/>
      <c r="D92" s="510" t="str">
        <f>D58</f>
        <v>労務費(1102018000)</v>
      </c>
      <c r="E92" s="511"/>
      <c r="F92" s="737" t="str">
        <f>F58</f>
        <v>KV23050100</v>
      </c>
      <c r="G92" s="494"/>
      <c r="H92" s="495"/>
      <c r="I92" s="67" t="s">
        <v>59</v>
      </c>
      <c r="J92" s="44" t="s">
        <v>61</v>
      </c>
      <c r="K92" s="189">
        <v>5000000</v>
      </c>
      <c r="L92" s="45">
        <v>1</v>
      </c>
      <c r="M92" s="46" t="s">
        <v>377</v>
      </c>
      <c r="N92" s="549">
        <v>5000000</v>
      </c>
      <c r="O92" s="550"/>
      <c r="P92" s="551"/>
      <c r="Q92" s="552">
        <v>500000</v>
      </c>
      <c r="R92" s="549"/>
      <c r="S92" s="549">
        <v>5500000</v>
      </c>
      <c r="T92" s="551"/>
      <c r="U92" s="547" t="s">
        <v>422</v>
      </c>
      <c r="V92" s="548"/>
    </row>
    <row r="93" spans="2:22" ht="24.75" customHeight="1" thickTop="1" thickBot="1">
      <c r="B93" s="465"/>
      <c r="C93" s="508"/>
      <c r="D93" s="512"/>
      <c r="E93" s="513"/>
      <c r="F93" s="496"/>
      <c r="G93" s="497"/>
      <c r="H93" s="498"/>
      <c r="I93" s="68" t="s">
        <v>60</v>
      </c>
      <c r="J93" s="69" t="s">
        <v>56</v>
      </c>
      <c r="K93" s="257">
        <v>50000000</v>
      </c>
      <c r="L93" s="78">
        <v>1</v>
      </c>
      <c r="M93" s="78" t="s">
        <v>377</v>
      </c>
      <c r="N93" s="487">
        <v>50000000</v>
      </c>
      <c r="O93" s="488"/>
      <c r="P93" s="489"/>
      <c r="Q93" s="487">
        <v>5000000</v>
      </c>
      <c r="R93" s="488"/>
      <c r="S93" s="487">
        <v>55000000</v>
      </c>
      <c r="T93" s="489"/>
      <c r="U93" s="530" t="s">
        <v>441</v>
      </c>
      <c r="V93" s="531"/>
    </row>
    <row r="94" spans="2:22" ht="24.75" customHeight="1">
      <c r="B94" s="484" t="s">
        <v>65</v>
      </c>
      <c r="C94" s="485"/>
      <c r="D94" s="485"/>
      <c r="E94" s="485"/>
      <c r="F94" s="485"/>
      <c r="G94" s="485"/>
      <c r="H94" s="486"/>
      <c r="I94" s="537" t="s">
        <v>68</v>
      </c>
      <c r="J94" s="534"/>
      <c r="K94" s="533" t="s">
        <v>77</v>
      </c>
      <c r="L94" s="452"/>
      <c r="M94" s="534"/>
      <c r="N94" s="533" t="s">
        <v>62</v>
      </c>
      <c r="O94" s="452"/>
      <c r="P94" s="534"/>
      <c r="Q94" s="533" t="s">
        <v>63</v>
      </c>
      <c r="R94" s="534"/>
      <c r="S94" s="533" t="s">
        <v>54</v>
      </c>
      <c r="T94" s="534"/>
      <c r="U94" s="535" t="s">
        <v>78</v>
      </c>
      <c r="V94" s="536"/>
    </row>
    <row r="95" spans="2:22" ht="24.75" customHeight="1">
      <c r="B95" s="456" t="s">
        <v>443</v>
      </c>
      <c r="C95" s="509"/>
      <c r="D95" s="483" t="s">
        <v>443</v>
      </c>
      <c r="E95" s="509"/>
      <c r="F95" s="483" t="s">
        <v>443</v>
      </c>
      <c r="G95" s="437"/>
      <c r="H95" s="438"/>
      <c r="I95" s="481" t="s">
        <v>443</v>
      </c>
      <c r="J95" s="526"/>
      <c r="K95" s="480" t="s">
        <v>443</v>
      </c>
      <c r="L95" s="481"/>
      <c r="M95" s="481"/>
      <c r="N95" s="532" t="s">
        <v>443</v>
      </c>
      <c r="O95" s="526"/>
      <c r="P95" s="526"/>
      <c r="Q95" s="532" t="s">
        <v>443</v>
      </c>
      <c r="R95" s="481"/>
      <c r="S95" s="532" t="s">
        <v>443</v>
      </c>
      <c r="T95" s="481"/>
      <c r="U95" s="517" t="s">
        <v>443</v>
      </c>
      <c r="V95" s="518"/>
    </row>
    <row r="96" spans="2:22" ht="24.75" customHeight="1">
      <c r="B96" s="456" t="s">
        <v>443</v>
      </c>
      <c r="C96" s="509"/>
      <c r="D96" s="483" t="s">
        <v>443</v>
      </c>
      <c r="E96" s="509"/>
      <c r="F96" s="483" t="s">
        <v>443</v>
      </c>
      <c r="G96" s="437"/>
      <c r="H96" s="438"/>
      <c r="I96" s="481" t="s">
        <v>443</v>
      </c>
      <c r="J96" s="526"/>
      <c r="K96" s="480" t="s">
        <v>443</v>
      </c>
      <c r="L96" s="481"/>
      <c r="M96" s="481"/>
      <c r="N96" s="480" t="s">
        <v>443</v>
      </c>
      <c r="O96" s="526"/>
      <c r="P96" s="526"/>
      <c r="Q96" s="480" t="s">
        <v>443</v>
      </c>
      <c r="R96" s="481"/>
      <c r="S96" s="480" t="s">
        <v>443</v>
      </c>
      <c r="T96" s="481"/>
      <c r="U96" s="517" t="s">
        <v>443</v>
      </c>
      <c r="V96" s="518"/>
    </row>
    <row r="97" spans="2:50" ht="24.75" customHeight="1">
      <c r="B97" s="456" t="s">
        <v>443</v>
      </c>
      <c r="C97" s="509"/>
      <c r="D97" s="483" t="s">
        <v>443</v>
      </c>
      <c r="E97" s="509"/>
      <c r="F97" s="483" t="s">
        <v>443</v>
      </c>
      <c r="G97" s="437"/>
      <c r="H97" s="438"/>
      <c r="I97" s="481" t="s">
        <v>443</v>
      </c>
      <c r="J97" s="526"/>
      <c r="K97" s="480" t="s">
        <v>443</v>
      </c>
      <c r="L97" s="481"/>
      <c r="M97" s="481"/>
      <c r="N97" s="480" t="s">
        <v>443</v>
      </c>
      <c r="O97" s="526"/>
      <c r="P97" s="526"/>
      <c r="Q97" s="480" t="s">
        <v>443</v>
      </c>
      <c r="R97" s="481"/>
      <c r="S97" s="480" t="s">
        <v>443</v>
      </c>
      <c r="T97" s="481"/>
      <c r="U97" s="517" t="s">
        <v>443</v>
      </c>
      <c r="V97" s="518"/>
    </row>
    <row r="98" spans="2:50" ht="24.75" customHeight="1">
      <c r="B98" s="456" t="s">
        <v>443</v>
      </c>
      <c r="C98" s="509"/>
      <c r="D98" s="483" t="s">
        <v>443</v>
      </c>
      <c r="E98" s="509"/>
      <c r="F98" s="483" t="s">
        <v>443</v>
      </c>
      <c r="G98" s="437"/>
      <c r="H98" s="438"/>
      <c r="I98" s="481" t="s">
        <v>443</v>
      </c>
      <c r="J98" s="526"/>
      <c r="K98" s="480" t="s">
        <v>443</v>
      </c>
      <c r="L98" s="481"/>
      <c r="M98" s="481"/>
      <c r="N98" s="480" t="s">
        <v>443</v>
      </c>
      <c r="O98" s="526"/>
      <c r="P98" s="526"/>
      <c r="Q98" s="480" t="s">
        <v>443</v>
      </c>
      <c r="R98" s="481"/>
      <c r="S98" s="480" t="s">
        <v>443</v>
      </c>
      <c r="T98" s="481"/>
      <c r="U98" s="517" t="s">
        <v>443</v>
      </c>
      <c r="V98" s="518"/>
    </row>
    <row r="99" spans="2:50" ht="24.75" customHeight="1" thickBot="1">
      <c r="B99" s="457" t="s">
        <v>443</v>
      </c>
      <c r="C99" s="529"/>
      <c r="D99" s="524" t="s">
        <v>443</v>
      </c>
      <c r="E99" s="525"/>
      <c r="F99" s="524" t="s">
        <v>443</v>
      </c>
      <c r="G99" s="439"/>
      <c r="H99" s="440"/>
      <c r="I99" s="519" t="s">
        <v>95</v>
      </c>
      <c r="J99" s="520"/>
      <c r="K99" s="520"/>
      <c r="L99" s="520"/>
      <c r="M99" s="521"/>
      <c r="N99" s="522"/>
      <c r="O99" s="385"/>
      <c r="P99" s="385"/>
      <c r="Q99" s="522"/>
      <c r="R99" s="523"/>
      <c r="S99" s="522"/>
      <c r="T99" s="523"/>
      <c r="U99" s="527"/>
      <c r="V99" s="528"/>
    </row>
    <row r="100" spans="2:50" ht="24.75" customHeight="1">
      <c r="B100" s="516" t="s">
        <v>384</v>
      </c>
      <c r="C100" s="346"/>
      <c r="D100" s="346"/>
      <c r="E100" s="346"/>
      <c r="F100" s="346"/>
      <c r="G100" s="346"/>
      <c r="H100" s="346"/>
      <c r="I100" s="346"/>
      <c r="J100" s="346"/>
      <c r="K100" s="346"/>
      <c r="L100" s="346"/>
      <c r="M100" s="346"/>
      <c r="N100" s="346"/>
      <c r="O100" s="346"/>
      <c r="P100" s="346"/>
      <c r="Q100" s="346"/>
      <c r="R100" s="346"/>
      <c r="S100" s="346"/>
      <c r="T100" s="346"/>
      <c r="U100" s="346"/>
      <c r="V100" s="346"/>
    </row>
    <row r="101" spans="2:50" ht="21.75">
      <c r="AS101" ph="1"/>
      <c r="AT101" ph="1"/>
      <c r="AU101" ph="1"/>
      <c r="AV101" ph="1"/>
      <c r="AW101" ph="1"/>
      <c r="AX101" ph="1"/>
    </row>
    <row r="105" spans="2:50" ht="21.75">
      <c r="Q105" ph="1"/>
      <c r="R105" ph="1"/>
      <c r="S105" ph="1"/>
      <c r="T105" ph="1"/>
      <c r="AS105" ph="1"/>
      <c r="AT105" ph="1"/>
      <c r="AU105" ph="1"/>
      <c r="AV105" ph="1"/>
      <c r="AW105" ph="1"/>
      <c r="AX105" ph="1"/>
    </row>
    <row r="106" spans="2:50" ht="21.75">
      <c r="Q106" ph="1"/>
      <c r="R106" ph="1"/>
      <c r="S106" ph="1"/>
      <c r="T106" ph="1"/>
      <c r="AS106" ph="1"/>
      <c r="AT106" ph="1"/>
      <c r="AU106" ph="1"/>
      <c r="AV106" ph="1"/>
      <c r="AW106" ph="1"/>
      <c r="AX106" ph="1"/>
    </row>
    <row r="107" spans="2:50" ht="21.75">
      <c r="Q107" ph="1"/>
      <c r="R107" ph="1"/>
      <c r="S107" ph="1"/>
      <c r="T107" ph="1"/>
    </row>
    <row r="111" spans="2:50" ht="21.75">
      <c r="Q111" ph="1"/>
      <c r="R111" ph="1"/>
      <c r="S111" ph="1"/>
      <c r="T111" ph="1"/>
      <c r="U111" ph="1"/>
    </row>
  </sheetData>
  <mergeCells count="375">
    <mergeCell ref="B6:G6"/>
    <mergeCell ref="H6:H7"/>
    <mergeCell ref="N6:O6"/>
    <mergeCell ref="Q6:V6"/>
    <mergeCell ref="B7:G7"/>
    <mergeCell ref="N7:O7"/>
    <mergeCell ref="Q7:T7"/>
    <mergeCell ref="B8:G8"/>
    <mergeCell ref="N8:O9"/>
    <mergeCell ref="Q8:U8"/>
    <mergeCell ref="C9:D9"/>
    <mergeCell ref="G9:H9"/>
    <mergeCell ref="Q9:U9"/>
    <mergeCell ref="G2:J3"/>
    <mergeCell ref="K2:K3"/>
    <mergeCell ref="L2:L3"/>
    <mergeCell ref="M2:N3"/>
    <mergeCell ref="R2:S2"/>
    <mergeCell ref="T2:V2"/>
    <mergeCell ref="S3:V3"/>
    <mergeCell ref="B5:G5"/>
    <mergeCell ref="K5:M5"/>
    <mergeCell ref="N5:O5"/>
    <mergeCell ref="N10:O10"/>
    <mergeCell ref="Q10:U10"/>
    <mergeCell ref="Q11:R11"/>
    <mergeCell ref="T11:U11"/>
    <mergeCell ref="N12:O12"/>
    <mergeCell ref="Q12:R12"/>
    <mergeCell ref="T12:U12"/>
    <mergeCell ref="N13:O13"/>
    <mergeCell ref="Q13:V13"/>
    <mergeCell ref="Q14:R14"/>
    <mergeCell ref="T14:V14"/>
    <mergeCell ref="L16:M16"/>
    <mergeCell ref="N16:Q16"/>
    <mergeCell ref="R16:S16"/>
    <mergeCell ref="T16:V16"/>
    <mergeCell ref="L17:M18"/>
    <mergeCell ref="N17:Q18"/>
    <mergeCell ref="R17:S18"/>
    <mergeCell ref="T17:V18"/>
    <mergeCell ref="C19:H19"/>
    <mergeCell ref="I19:J20"/>
    <mergeCell ref="K19:K20"/>
    <mergeCell ref="L19:L20"/>
    <mergeCell ref="M19:M20"/>
    <mergeCell ref="N19:P20"/>
    <mergeCell ref="Q19:R20"/>
    <mergeCell ref="S19:T20"/>
    <mergeCell ref="U19:V20"/>
    <mergeCell ref="C20:G20"/>
    <mergeCell ref="C21:H21"/>
    <mergeCell ref="N21:P21"/>
    <mergeCell ref="Q21:R21"/>
    <mergeCell ref="S21:T21"/>
    <mergeCell ref="U21:V21"/>
    <mergeCell ref="C22:H22"/>
    <mergeCell ref="N22:P22"/>
    <mergeCell ref="Q22:R22"/>
    <mergeCell ref="S22:T22"/>
    <mergeCell ref="U22:V22"/>
    <mergeCell ref="N23:P23"/>
    <mergeCell ref="Q23:R23"/>
    <mergeCell ref="S23:T23"/>
    <mergeCell ref="U23:V23"/>
    <mergeCell ref="N24:P24"/>
    <mergeCell ref="Q24:R24"/>
    <mergeCell ref="S24:T24"/>
    <mergeCell ref="U24:V24"/>
    <mergeCell ref="N25:P25"/>
    <mergeCell ref="Q25:R25"/>
    <mergeCell ref="S25:T25"/>
    <mergeCell ref="U25:V25"/>
    <mergeCell ref="N26:P26"/>
    <mergeCell ref="Q26:R26"/>
    <mergeCell ref="S26:T26"/>
    <mergeCell ref="U26:V26"/>
    <mergeCell ref="N27:P27"/>
    <mergeCell ref="Q27:R27"/>
    <mergeCell ref="S27:T27"/>
    <mergeCell ref="U27:V27"/>
    <mergeCell ref="G35:J36"/>
    <mergeCell ref="K35:K36"/>
    <mergeCell ref="L35:L36"/>
    <mergeCell ref="M35:N36"/>
    <mergeCell ref="R35:S35"/>
    <mergeCell ref="T35:V35"/>
    <mergeCell ref="S36:V36"/>
    <mergeCell ref="K30:T30"/>
    <mergeCell ref="N38:O38"/>
    <mergeCell ref="B39:G39"/>
    <mergeCell ref="H39:H40"/>
    <mergeCell ref="N39:O39"/>
    <mergeCell ref="Q39:V39"/>
    <mergeCell ref="B40:G40"/>
    <mergeCell ref="N40:O40"/>
    <mergeCell ref="Q40:T40"/>
    <mergeCell ref="B38:G38"/>
    <mergeCell ref="T44:U44"/>
    <mergeCell ref="N45:O45"/>
    <mergeCell ref="Q45:R45"/>
    <mergeCell ref="T45:U45"/>
    <mergeCell ref="B41:G41"/>
    <mergeCell ref="N41:O42"/>
    <mergeCell ref="Q41:U41"/>
    <mergeCell ref="C42:D42"/>
    <mergeCell ref="G42:H42"/>
    <mergeCell ref="Q42:U42"/>
    <mergeCell ref="B46:C46"/>
    <mergeCell ref="N46:O46"/>
    <mergeCell ref="Q46:V46"/>
    <mergeCell ref="Q47:R47"/>
    <mergeCell ref="T47:V47"/>
    <mergeCell ref="L49:M49"/>
    <mergeCell ref="N49:Q49"/>
    <mergeCell ref="R49:S49"/>
    <mergeCell ref="T49:V49"/>
    <mergeCell ref="B50:E50"/>
    <mergeCell ref="L50:M51"/>
    <mergeCell ref="N50:Q51"/>
    <mergeCell ref="R50:S51"/>
    <mergeCell ref="T50:V51"/>
    <mergeCell ref="B52:F52"/>
    <mergeCell ref="I52:J52"/>
    <mergeCell ref="N52:P52"/>
    <mergeCell ref="Q52:R52"/>
    <mergeCell ref="S52:T52"/>
    <mergeCell ref="U52:V52"/>
    <mergeCell ref="N53:P53"/>
    <mergeCell ref="Q53:R53"/>
    <mergeCell ref="S53:T53"/>
    <mergeCell ref="U53:V53"/>
    <mergeCell ref="B54:B55"/>
    <mergeCell ref="C54:C55"/>
    <mergeCell ref="D54:D55"/>
    <mergeCell ref="E54:E55"/>
    <mergeCell ref="F54:F55"/>
    <mergeCell ref="N54:P54"/>
    <mergeCell ref="Q54:R54"/>
    <mergeCell ref="S54:T54"/>
    <mergeCell ref="U54:V54"/>
    <mergeCell ref="N55:P55"/>
    <mergeCell ref="Q55:R55"/>
    <mergeCell ref="S55:T55"/>
    <mergeCell ref="U55:V55"/>
    <mergeCell ref="B56:C57"/>
    <mergeCell ref="D56:E57"/>
    <mergeCell ref="F56:H57"/>
    <mergeCell ref="N56:P56"/>
    <mergeCell ref="Q56:R56"/>
    <mergeCell ref="S56:T56"/>
    <mergeCell ref="U56:V56"/>
    <mergeCell ref="N57:P57"/>
    <mergeCell ref="Q57:R57"/>
    <mergeCell ref="S57:T57"/>
    <mergeCell ref="U57:V57"/>
    <mergeCell ref="B58:C59"/>
    <mergeCell ref="D58:E59"/>
    <mergeCell ref="F58:H59"/>
    <mergeCell ref="N58:P58"/>
    <mergeCell ref="Q58:R58"/>
    <mergeCell ref="S58:T58"/>
    <mergeCell ref="U58:V58"/>
    <mergeCell ref="N59:P59"/>
    <mergeCell ref="Q59:R59"/>
    <mergeCell ref="S59:T59"/>
    <mergeCell ref="U59:V59"/>
    <mergeCell ref="B60:H60"/>
    <mergeCell ref="I60:J60"/>
    <mergeCell ref="K60:M60"/>
    <mergeCell ref="N60:P60"/>
    <mergeCell ref="Q60:R60"/>
    <mergeCell ref="S60:T60"/>
    <mergeCell ref="U60:V60"/>
    <mergeCell ref="B61:C61"/>
    <mergeCell ref="D61:E61"/>
    <mergeCell ref="F61:H61"/>
    <mergeCell ref="I61:J61"/>
    <mergeCell ref="K61:M61"/>
    <mergeCell ref="N61:P61"/>
    <mergeCell ref="Q61:R61"/>
    <mergeCell ref="S61:T61"/>
    <mergeCell ref="U61:V61"/>
    <mergeCell ref="B62:C62"/>
    <mergeCell ref="D62:E62"/>
    <mergeCell ref="F62:H62"/>
    <mergeCell ref="I62:J62"/>
    <mergeCell ref="K62:M62"/>
    <mergeCell ref="N62:P62"/>
    <mergeCell ref="Q62:R62"/>
    <mergeCell ref="S62:T62"/>
    <mergeCell ref="U62:V62"/>
    <mergeCell ref="B63:C63"/>
    <mergeCell ref="D63:E63"/>
    <mergeCell ref="F63:H63"/>
    <mergeCell ref="I63:J63"/>
    <mergeCell ref="K63:M63"/>
    <mergeCell ref="N63:P63"/>
    <mergeCell ref="Q63:R63"/>
    <mergeCell ref="S63:T63"/>
    <mergeCell ref="U63:V63"/>
    <mergeCell ref="B64:C64"/>
    <mergeCell ref="D64:E64"/>
    <mergeCell ref="F64:H64"/>
    <mergeCell ref="I64:J64"/>
    <mergeCell ref="K64:M64"/>
    <mergeCell ref="N64:P64"/>
    <mergeCell ref="Q64:R64"/>
    <mergeCell ref="S64:T64"/>
    <mergeCell ref="B66:V66"/>
    <mergeCell ref="U64:V64"/>
    <mergeCell ref="B65:C65"/>
    <mergeCell ref="D65:E65"/>
    <mergeCell ref="F65:H65"/>
    <mergeCell ref="I65:M65"/>
    <mergeCell ref="N65:P65"/>
    <mergeCell ref="Q65:R65"/>
    <mergeCell ref="S65:T65"/>
    <mergeCell ref="U65:V65"/>
    <mergeCell ref="B67:V67"/>
    <mergeCell ref="G68:J69"/>
    <mergeCell ref="K68:K69"/>
    <mergeCell ref="L68:L69"/>
    <mergeCell ref="M68:N69"/>
    <mergeCell ref="R68:S68"/>
    <mergeCell ref="T68:V68"/>
    <mergeCell ref="S69:V69"/>
    <mergeCell ref="N71:O71"/>
    <mergeCell ref="B72:G72"/>
    <mergeCell ref="H72:H73"/>
    <mergeCell ref="N72:O72"/>
    <mergeCell ref="Q72:V72"/>
    <mergeCell ref="B73:G73"/>
    <mergeCell ref="N73:O73"/>
    <mergeCell ref="Q73:T73"/>
    <mergeCell ref="B74:G74"/>
    <mergeCell ref="N74:O75"/>
    <mergeCell ref="Q74:U74"/>
    <mergeCell ref="C75:D75"/>
    <mergeCell ref="G75:H75"/>
    <mergeCell ref="Q75:U75"/>
    <mergeCell ref="N76:O76"/>
    <mergeCell ref="Q76:U76"/>
    <mergeCell ref="Q77:R77"/>
    <mergeCell ref="T77:U77"/>
    <mergeCell ref="N78:O78"/>
    <mergeCell ref="Q78:R78"/>
    <mergeCell ref="T78:U78"/>
    <mergeCell ref="B79:C79"/>
    <mergeCell ref="N79:O79"/>
    <mergeCell ref="Q79:V79"/>
    <mergeCell ref="C78:D78"/>
    <mergeCell ref="E78:F78"/>
    <mergeCell ref="Q80:R80"/>
    <mergeCell ref="T80:V80"/>
    <mergeCell ref="L82:M82"/>
    <mergeCell ref="N82:Q82"/>
    <mergeCell ref="R82:S82"/>
    <mergeCell ref="T82:V82"/>
    <mergeCell ref="B83:E83"/>
    <mergeCell ref="L83:M84"/>
    <mergeCell ref="N83:Q84"/>
    <mergeCell ref="R83:S84"/>
    <mergeCell ref="T83:V84"/>
    <mergeCell ref="I85:J86"/>
    <mergeCell ref="K85:K86"/>
    <mergeCell ref="L85:L86"/>
    <mergeCell ref="M85:M86"/>
    <mergeCell ref="N85:P86"/>
    <mergeCell ref="Q85:R86"/>
    <mergeCell ref="S85:T86"/>
    <mergeCell ref="U85:V86"/>
    <mergeCell ref="B87:E87"/>
    <mergeCell ref="N87:P87"/>
    <mergeCell ref="Q87:R87"/>
    <mergeCell ref="S87:T87"/>
    <mergeCell ref="U87:V87"/>
    <mergeCell ref="B88:B89"/>
    <mergeCell ref="C88:C89"/>
    <mergeCell ref="D88:D89"/>
    <mergeCell ref="E88:E89"/>
    <mergeCell ref="F88:F89"/>
    <mergeCell ref="N88:P88"/>
    <mergeCell ref="Q88:R88"/>
    <mergeCell ref="S88:T88"/>
    <mergeCell ref="U88:V88"/>
    <mergeCell ref="N89:P89"/>
    <mergeCell ref="Q89:R89"/>
    <mergeCell ref="S89:T89"/>
    <mergeCell ref="U89:V89"/>
    <mergeCell ref="B90:C91"/>
    <mergeCell ref="D90:E91"/>
    <mergeCell ref="F90:H91"/>
    <mergeCell ref="N90:P90"/>
    <mergeCell ref="Q90:R90"/>
    <mergeCell ref="S90:T90"/>
    <mergeCell ref="U90:V90"/>
    <mergeCell ref="N91:P91"/>
    <mergeCell ref="Q91:R91"/>
    <mergeCell ref="S91:T91"/>
    <mergeCell ref="U91:V91"/>
    <mergeCell ref="B92:C93"/>
    <mergeCell ref="D92:E93"/>
    <mergeCell ref="F92:H93"/>
    <mergeCell ref="N92:P92"/>
    <mergeCell ref="Q92:R92"/>
    <mergeCell ref="S92:T92"/>
    <mergeCell ref="U92:V92"/>
    <mergeCell ref="N93:P93"/>
    <mergeCell ref="Q93:R93"/>
    <mergeCell ref="S93:T93"/>
    <mergeCell ref="U93:V93"/>
    <mergeCell ref="B94:H94"/>
    <mergeCell ref="I94:J94"/>
    <mergeCell ref="K94:M94"/>
    <mergeCell ref="N94:P94"/>
    <mergeCell ref="Q94:R94"/>
    <mergeCell ref="S94:T94"/>
    <mergeCell ref="U94:V94"/>
    <mergeCell ref="B95:C95"/>
    <mergeCell ref="D95:E95"/>
    <mergeCell ref="F95:H95"/>
    <mergeCell ref="I95:J95"/>
    <mergeCell ref="K95:M95"/>
    <mergeCell ref="N95:P95"/>
    <mergeCell ref="Q95:R95"/>
    <mergeCell ref="S95:T95"/>
    <mergeCell ref="U95:V95"/>
    <mergeCell ref="F98:H98"/>
    <mergeCell ref="I98:J98"/>
    <mergeCell ref="K98:M98"/>
    <mergeCell ref="N98:P98"/>
    <mergeCell ref="S98:T98"/>
    <mergeCell ref="Q96:R96"/>
    <mergeCell ref="S96:T96"/>
    <mergeCell ref="U96:V96"/>
    <mergeCell ref="B97:C97"/>
    <mergeCell ref="D97:E97"/>
    <mergeCell ref="F97:H97"/>
    <mergeCell ref="I97:J97"/>
    <mergeCell ref="K97:M97"/>
    <mergeCell ref="N97:P97"/>
    <mergeCell ref="Q97:R97"/>
    <mergeCell ref="B96:C96"/>
    <mergeCell ref="D96:E96"/>
    <mergeCell ref="F96:H96"/>
    <mergeCell ref="I96:J96"/>
    <mergeCell ref="K96:M96"/>
    <mergeCell ref="N96:P96"/>
    <mergeCell ref="Q98:R98"/>
    <mergeCell ref="C12:D12"/>
    <mergeCell ref="E12:F12"/>
    <mergeCell ref="C45:D45"/>
    <mergeCell ref="E45:F45"/>
    <mergeCell ref="N43:O43"/>
    <mergeCell ref="Q43:U43"/>
    <mergeCell ref="Q44:R44"/>
    <mergeCell ref="B100:V100"/>
    <mergeCell ref="U98:V98"/>
    <mergeCell ref="B99:C99"/>
    <mergeCell ref="D99:E99"/>
    <mergeCell ref="F99:H99"/>
    <mergeCell ref="I99:M99"/>
    <mergeCell ref="N99:P99"/>
    <mergeCell ref="Q99:R99"/>
    <mergeCell ref="K31:T31"/>
    <mergeCell ref="K32:T32"/>
    <mergeCell ref="K33:T33"/>
    <mergeCell ref="S99:T99"/>
    <mergeCell ref="U99:V99"/>
    <mergeCell ref="S97:T97"/>
    <mergeCell ref="U97:V97"/>
    <mergeCell ref="B98:C98"/>
    <mergeCell ref="D98:E98"/>
  </mergeCells>
  <phoneticPr fontId="3"/>
  <dataValidations disablePrompts="1" count="2">
    <dataValidation type="list" allowBlank="1" showInputMessage="1" showErrorMessage="1" sqref="B58:C59" xr:uid="{00000000-0002-0000-07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D58:E59" xr:uid="{00000000-0002-0000-0700-000001000000}">
      <formula1>"組立解体費(1102017000),労務費(1102018000),機械運搬費(1102019000),運搬費(1102019000),その他工事費(1103030000),管理費(1103031000),外注下請経費(110032000),諸口(1103033000)"</formula1>
    </dataValidation>
  </dataValidations>
  <pageMargins left="0.11811023622047245" right="3.937007874015748E-2" top="0.35433070866141736" bottom="0.55118110236220474" header="0.31496062992125984" footer="0.31496062992125984"/>
  <pageSetup paperSize="9" scale="7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3"/>
  <sheetViews>
    <sheetView topLeftCell="A10" workbookViewId="0">
      <selection activeCell="C28" sqref="C28"/>
    </sheetView>
  </sheetViews>
  <sheetFormatPr defaultColWidth="9" defaultRowHeight="13.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c r="A1" s="766" t="s">
        <v>336</v>
      </c>
      <c r="B1" s="767"/>
      <c r="M1" s="203" t="s">
        <v>447</v>
      </c>
    </row>
    <row r="2" spans="1:15" ht="10.5" customHeight="1" thickBot="1">
      <c r="A2" s="768"/>
      <c r="B2" s="769"/>
    </row>
    <row r="3" spans="1:15" ht="12.75" customHeight="1" thickBot="1">
      <c r="A3" s="770"/>
      <c r="B3" s="771"/>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v>7</v>
      </c>
      <c r="D12" s="227">
        <f>+C12*8</f>
        <v>56</v>
      </c>
      <c r="E12" s="228">
        <f>+D12</f>
        <v>56</v>
      </c>
      <c r="F12" s="225" t="s">
        <v>345</v>
      </c>
      <c r="G12" s="226" t="s">
        <v>300</v>
      </c>
      <c r="H12" s="227">
        <v>6</v>
      </c>
      <c r="I12" s="227">
        <f>+H12*8</f>
        <v>48</v>
      </c>
      <c r="J12" s="228">
        <f>+E33+I12</f>
        <v>488</v>
      </c>
      <c r="K12" s="719" t="s">
        <v>301</v>
      </c>
      <c r="L12" s="226" t="s">
        <v>300</v>
      </c>
      <c r="M12" s="227">
        <v>6</v>
      </c>
      <c r="N12" s="227">
        <f>+M12*8</f>
        <v>48</v>
      </c>
      <c r="O12" s="228">
        <f>+J31+N12</f>
        <v>1040</v>
      </c>
    </row>
    <row r="13" spans="1:15" ht="21" customHeight="1">
      <c r="A13" s="229" t="s">
        <v>302</v>
      </c>
      <c r="B13" s="230" t="s">
        <v>303</v>
      </c>
      <c r="C13" s="231"/>
      <c r="D13" s="231">
        <f>+C13*8</f>
        <v>0</v>
      </c>
      <c r="E13" s="232">
        <f>+E12+D13</f>
        <v>56</v>
      </c>
      <c r="F13" s="229" t="s">
        <v>304</v>
      </c>
      <c r="G13" s="239" t="s">
        <v>303</v>
      </c>
      <c r="H13" s="240"/>
      <c r="I13" s="240">
        <f>+H13*8</f>
        <v>0</v>
      </c>
      <c r="J13" s="241">
        <f>+J12+I13</f>
        <v>488</v>
      </c>
      <c r="K13" s="720"/>
      <c r="L13" s="239" t="s">
        <v>303</v>
      </c>
      <c r="M13" s="240"/>
      <c r="N13" s="240">
        <f>+M13*8</f>
        <v>0</v>
      </c>
      <c r="O13" s="241">
        <f>+O12+N13</f>
        <v>1040</v>
      </c>
    </row>
    <row r="14" spans="1:15" ht="21" customHeight="1">
      <c r="A14" s="721" t="s">
        <v>305</v>
      </c>
      <c r="B14" s="233" t="s">
        <v>300</v>
      </c>
      <c r="C14" s="234">
        <v>6</v>
      </c>
      <c r="D14" s="234">
        <f>+C14*8</f>
        <v>48</v>
      </c>
      <c r="E14" s="235">
        <f>+E13+D14</f>
        <v>104</v>
      </c>
      <c r="F14" s="721" t="s">
        <v>306</v>
      </c>
      <c r="G14" s="233" t="s">
        <v>300</v>
      </c>
      <c r="H14" s="234">
        <v>6</v>
      </c>
      <c r="I14" s="234">
        <f>+H14*8</f>
        <v>48</v>
      </c>
      <c r="J14" s="235">
        <f>+J13+I14</f>
        <v>536</v>
      </c>
      <c r="K14" s="721" t="s">
        <v>307</v>
      </c>
      <c r="L14" s="233" t="s">
        <v>300</v>
      </c>
      <c r="M14" s="234">
        <v>6</v>
      </c>
      <c r="N14" s="234">
        <f>+M14*8</f>
        <v>48</v>
      </c>
      <c r="O14" s="235">
        <f>+O13+N14</f>
        <v>1088</v>
      </c>
    </row>
    <row r="15" spans="1:15" ht="21" customHeight="1">
      <c r="A15" s="720"/>
      <c r="B15" s="230" t="s">
        <v>303</v>
      </c>
      <c r="C15" s="231"/>
      <c r="D15" s="231">
        <f>+C15*8</f>
        <v>0</v>
      </c>
      <c r="E15" s="232">
        <f>+E14+D15</f>
        <v>104</v>
      </c>
      <c r="F15" s="720"/>
      <c r="G15" s="242" t="s">
        <v>303</v>
      </c>
      <c r="H15" s="243"/>
      <c r="I15" s="243">
        <f>+H15*8</f>
        <v>0</v>
      </c>
      <c r="J15" s="244">
        <f>+J14+I15</f>
        <v>536</v>
      </c>
      <c r="K15" s="720"/>
      <c r="L15" s="242" t="s">
        <v>303</v>
      </c>
      <c r="M15" s="243"/>
      <c r="N15" s="243">
        <f>+M15*8</f>
        <v>0</v>
      </c>
      <c r="O15" s="244">
        <f>+O14+N15</f>
        <v>1088</v>
      </c>
    </row>
    <row r="16" spans="1:15" ht="21" customHeight="1">
      <c r="A16" s="721" t="s">
        <v>308</v>
      </c>
      <c r="B16" s="233" t="s">
        <v>300</v>
      </c>
      <c r="C16" s="234"/>
      <c r="D16" s="234">
        <f t="shared" ref="D16:D33" si="0">+C16*8</f>
        <v>0</v>
      </c>
      <c r="E16" s="235">
        <f t="shared" ref="E16:E33" si="1">+E15+D16</f>
        <v>104</v>
      </c>
      <c r="F16" s="721" t="s">
        <v>309</v>
      </c>
      <c r="G16" s="245" t="s">
        <v>300</v>
      </c>
      <c r="H16" s="246">
        <v>6</v>
      </c>
      <c r="I16" s="246">
        <f t="shared" ref="I16:I31" si="2">+H16*8</f>
        <v>48</v>
      </c>
      <c r="J16" s="247">
        <f t="shared" ref="J16:J31" si="3">+J15+I16</f>
        <v>584</v>
      </c>
      <c r="K16" s="721" t="s">
        <v>310</v>
      </c>
      <c r="L16" s="245" t="s">
        <v>300</v>
      </c>
      <c r="M16" s="246"/>
      <c r="N16" s="246">
        <f t="shared" ref="N16:N31" si="4">+M16*8</f>
        <v>0</v>
      </c>
      <c r="O16" s="247">
        <f t="shared" ref="O16:O31" si="5">+O15+N16</f>
        <v>1088</v>
      </c>
    </row>
    <row r="17" spans="1:15" ht="21" customHeight="1">
      <c r="A17" s="720"/>
      <c r="B17" s="230" t="s">
        <v>303</v>
      </c>
      <c r="C17" s="231"/>
      <c r="D17" s="231">
        <f t="shared" si="0"/>
        <v>0</v>
      </c>
      <c r="E17" s="232">
        <f t="shared" si="1"/>
        <v>104</v>
      </c>
      <c r="F17" s="720"/>
      <c r="G17" s="239" t="s">
        <v>303</v>
      </c>
      <c r="H17" s="240"/>
      <c r="I17" s="240">
        <f t="shared" si="2"/>
        <v>0</v>
      </c>
      <c r="J17" s="241">
        <f t="shared" si="3"/>
        <v>584</v>
      </c>
      <c r="K17" s="720"/>
      <c r="L17" s="239" t="s">
        <v>303</v>
      </c>
      <c r="M17" s="240"/>
      <c r="N17" s="240">
        <f t="shared" si="4"/>
        <v>0</v>
      </c>
      <c r="O17" s="241">
        <f t="shared" si="5"/>
        <v>1088</v>
      </c>
    </row>
    <row r="18" spans="1:15" ht="21" customHeight="1">
      <c r="A18" s="721" t="s">
        <v>311</v>
      </c>
      <c r="B18" s="233" t="s">
        <v>300</v>
      </c>
      <c r="C18" s="234"/>
      <c r="D18" s="234">
        <f t="shared" si="0"/>
        <v>0</v>
      </c>
      <c r="E18" s="235">
        <f t="shared" si="1"/>
        <v>104</v>
      </c>
      <c r="F18" s="721" t="s">
        <v>312</v>
      </c>
      <c r="G18" s="233" t="s">
        <v>300</v>
      </c>
      <c r="H18" s="234">
        <v>5</v>
      </c>
      <c r="I18" s="234">
        <f t="shared" si="2"/>
        <v>40</v>
      </c>
      <c r="J18" s="235">
        <f t="shared" si="3"/>
        <v>624</v>
      </c>
      <c r="K18" s="721" t="s">
        <v>313</v>
      </c>
      <c r="L18" s="233" t="s">
        <v>300</v>
      </c>
      <c r="M18" s="234"/>
      <c r="N18" s="234">
        <f t="shared" si="4"/>
        <v>0</v>
      </c>
      <c r="O18" s="235">
        <f t="shared" si="5"/>
        <v>1088</v>
      </c>
    </row>
    <row r="19" spans="1:15" ht="21" customHeight="1">
      <c r="A19" s="720"/>
      <c r="B19" s="230" t="s">
        <v>303</v>
      </c>
      <c r="C19" s="231"/>
      <c r="D19" s="231">
        <f t="shared" si="0"/>
        <v>0</v>
      </c>
      <c r="E19" s="232">
        <f t="shared" si="1"/>
        <v>104</v>
      </c>
      <c r="F19" s="720"/>
      <c r="G19" s="242" t="s">
        <v>303</v>
      </c>
      <c r="H19" s="243">
        <v>5</v>
      </c>
      <c r="I19" s="243">
        <f t="shared" si="2"/>
        <v>40</v>
      </c>
      <c r="J19" s="244">
        <f t="shared" si="3"/>
        <v>664</v>
      </c>
      <c r="K19" s="720"/>
      <c r="L19" s="242" t="s">
        <v>303</v>
      </c>
      <c r="M19" s="243"/>
      <c r="N19" s="243">
        <f t="shared" si="4"/>
        <v>0</v>
      </c>
      <c r="O19" s="244">
        <f t="shared" si="5"/>
        <v>1088</v>
      </c>
    </row>
    <row r="20" spans="1:15" ht="21" customHeight="1">
      <c r="A20" s="721" t="s">
        <v>314</v>
      </c>
      <c r="B20" s="233" t="s">
        <v>300</v>
      </c>
      <c r="C20" s="234">
        <v>7</v>
      </c>
      <c r="D20" s="234">
        <f t="shared" si="0"/>
        <v>56</v>
      </c>
      <c r="E20" s="235">
        <f t="shared" si="1"/>
        <v>160</v>
      </c>
      <c r="F20" s="721" t="s">
        <v>315</v>
      </c>
      <c r="G20" s="245" t="s">
        <v>300</v>
      </c>
      <c r="H20" s="246">
        <v>5</v>
      </c>
      <c r="I20" s="246">
        <f t="shared" si="2"/>
        <v>40</v>
      </c>
      <c r="J20" s="247">
        <f t="shared" si="3"/>
        <v>704</v>
      </c>
      <c r="K20" s="721" t="s">
        <v>316</v>
      </c>
      <c r="L20" s="245" t="s">
        <v>300</v>
      </c>
      <c r="M20" s="246">
        <v>6</v>
      </c>
      <c r="N20" s="246">
        <f t="shared" si="4"/>
        <v>48</v>
      </c>
      <c r="O20" s="247">
        <f t="shared" si="5"/>
        <v>1136</v>
      </c>
    </row>
    <row r="21" spans="1:15" ht="21" customHeight="1">
      <c r="A21" s="720"/>
      <c r="B21" s="230" t="s">
        <v>303</v>
      </c>
      <c r="C21" s="231"/>
      <c r="D21" s="231">
        <f t="shared" si="0"/>
        <v>0</v>
      </c>
      <c r="E21" s="232">
        <f t="shared" si="1"/>
        <v>160</v>
      </c>
      <c r="F21" s="720"/>
      <c r="G21" s="242" t="s">
        <v>303</v>
      </c>
      <c r="H21" s="243">
        <v>5</v>
      </c>
      <c r="I21" s="243">
        <f t="shared" si="2"/>
        <v>40</v>
      </c>
      <c r="J21" s="244">
        <f t="shared" si="3"/>
        <v>744</v>
      </c>
      <c r="K21" s="720"/>
      <c r="L21" s="239" t="s">
        <v>303</v>
      </c>
      <c r="M21" s="240"/>
      <c r="N21" s="240">
        <f t="shared" si="4"/>
        <v>0</v>
      </c>
      <c r="O21" s="241">
        <f t="shared" si="5"/>
        <v>1136</v>
      </c>
    </row>
    <row r="22" spans="1:15" ht="21" customHeight="1">
      <c r="A22" s="721" t="s">
        <v>317</v>
      </c>
      <c r="B22" s="233" t="s">
        <v>300</v>
      </c>
      <c r="C22" s="234">
        <v>7</v>
      </c>
      <c r="D22" s="234">
        <f t="shared" si="0"/>
        <v>56</v>
      </c>
      <c r="E22" s="235">
        <f t="shared" si="1"/>
        <v>216</v>
      </c>
      <c r="F22" s="721" t="s">
        <v>318</v>
      </c>
      <c r="G22" s="245" t="s">
        <v>300</v>
      </c>
      <c r="H22" s="246">
        <v>5</v>
      </c>
      <c r="I22" s="246">
        <f t="shared" si="2"/>
        <v>40</v>
      </c>
      <c r="J22" s="247">
        <f t="shared" si="3"/>
        <v>784</v>
      </c>
      <c r="K22" s="721" t="s">
        <v>319</v>
      </c>
      <c r="L22" s="233" t="s">
        <v>300</v>
      </c>
      <c r="M22" s="234">
        <v>6</v>
      </c>
      <c r="N22" s="234">
        <f t="shared" si="4"/>
        <v>48</v>
      </c>
      <c r="O22" s="235">
        <f t="shared" si="5"/>
        <v>1184</v>
      </c>
    </row>
    <row r="23" spans="1:15" ht="21" customHeight="1">
      <c r="A23" s="720"/>
      <c r="B23" s="230" t="s">
        <v>303</v>
      </c>
      <c r="C23" s="231"/>
      <c r="D23" s="231">
        <f t="shared" si="0"/>
        <v>0</v>
      </c>
      <c r="E23" s="232">
        <f t="shared" si="1"/>
        <v>216</v>
      </c>
      <c r="F23" s="720"/>
      <c r="G23" s="239" t="s">
        <v>303</v>
      </c>
      <c r="H23" s="240">
        <v>5</v>
      </c>
      <c r="I23" s="240">
        <f t="shared" si="2"/>
        <v>40</v>
      </c>
      <c r="J23" s="241">
        <f t="shared" si="3"/>
        <v>824</v>
      </c>
      <c r="K23" s="720"/>
      <c r="L23" s="242" t="s">
        <v>303</v>
      </c>
      <c r="M23" s="243"/>
      <c r="N23" s="243">
        <f t="shared" si="4"/>
        <v>0</v>
      </c>
      <c r="O23" s="244">
        <f t="shared" si="5"/>
        <v>1184</v>
      </c>
    </row>
    <row r="24" spans="1:15" ht="21" customHeight="1">
      <c r="A24" s="721" t="s">
        <v>320</v>
      </c>
      <c r="B24" s="233" t="s">
        <v>300</v>
      </c>
      <c r="C24" s="234">
        <v>7</v>
      </c>
      <c r="D24" s="234">
        <f t="shared" si="0"/>
        <v>56</v>
      </c>
      <c r="E24" s="235">
        <f t="shared" si="1"/>
        <v>272</v>
      </c>
      <c r="F24" s="721" t="s">
        <v>321</v>
      </c>
      <c r="G24" s="233" t="s">
        <v>300</v>
      </c>
      <c r="H24" s="234"/>
      <c r="I24" s="234">
        <f t="shared" si="2"/>
        <v>0</v>
      </c>
      <c r="J24" s="235">
        <f t="shared" si="3"/>
        <v>824</v>
      </c>
      <c r="K24" s="721" t="s">
        <v>322</v>
      </c>
      <c r="L24" s="245" t="s">
        <v>300</v>
      </c>
      <c r="M24" s="246">
        <v>6</v>
      </c>
      <c r="N24" s="246">
        <f t="shared" si="4"/>
        <v>48</v>
      </c>
      <c r="O24" s="247">
        <f t="shared" si="5"/>
        <v>1232</v>
      </c>
    </row>
    <row r="25" spans="1:15" ht="21" customHeight="1">
      <c r="A25" s="720"/>
      <c r="B25" s="230" t="s">
        <v>303</v>
      </c>
      <c r="C25" s="231"/>
      <c r="D25" s="231">
        <f t="shared" si="0"/>
        <v>0</v>
      </c>
      <c r="E25" s="232">
        <f t="shared" si="1"/>
        <v>272</v>
      </c>
      <c r="F25" s="720"/>
      <c r="G25" s="242" t="s">
        <v>303</v>
      </c>
      <c r="H25" s="243"/>
      <c r="I25" s="243">
        <f t="shared" si="2"/>
        <v>0</v>
      </c>
      <c r="J25" s="244">
        <f t="shared" si="3"/>
        <v>824</v>
      </c>
      <c r="K25" s="720"/>
      <c r="L25" s="239" t="s">
        <v>303</v>
      </c>
      <c r="M25" s="240"/>
      <c r="N25" s="240">
        <f t="shared" si="4"/>
        <v>0</v>
      </c>
      <c r="O25" s="241">
        <f t="shared" si="5"/>
        <v>1232</v>
      </c>
    </row>
    <row r="26" spans="1:15" ht="21" customHeight="1">
      <c r="A26" s="721" t="s">
        <v>323</v>
      </c>
      <c r="B26" s="233" t="s">
        <v>300</v>
      </c>
      <c r="C26" s="234">
        <v>7</v>
      </c>
      <c r="D26" s="234">
        <f t="shared" si="0"/>
        <v>56</v>
      </c>
      <c r="E26" s="235">
        <f t="shared" si="1"/>
        <v>328</v>
      </c>
      <c r="F26" s="721" t="s">
        <v>324</v>
      </c>
      <c r="G26" s="245" t="s">
        <v>300</v>
      </c>
      <c r="H26" s="246">
        <v>5</v>
      </c>
      <c r="I26" s="246">
        <f t="shared" si="2"/>
        <v>40</v>
      </c>
      <c r="J26" s="247">
        <f t="shared" si="3"/>
        <v>864</v>
      </c>
      <c r="K26" s="721" t="s">
        <v>325</v>
      </c>
      <c r="L26" s="233" t="s">
        <v>300</v>
      </c>
      <c r="M26" s="234">
        <v>6</v>
      </c>
      <c r="N26" s="234">
        <f t="shared" si="4"/>
        <v>48</v>
      </c>
      <c r="O26" s="235">
        <f t="shared" si="5"/>
        <v>1280</v>
      </c>
    </row>
    <row r="27" spans="1:15" ht="21" customHeight="1">
      <c r="A27" s="720"/>
      <c r="B27" s="230" t="s">
        <v>303</v>
      </c>
      <c r="C27" s="231"/>
      <c r="D27" s="231">
        <f t="shared" si="0"/>
        <v>0</v>
      </c>
      <c r="E27" s="232">
        <f t="shared" si="1"/>
        <v>328</v>
      </c>
      <c r="F27" s="720"/>
      <c r="G27" s="239" t="s">
        <v>303</v>
      </c>
      <c r="H27" s="240">
        <v>5</v>
      </c>
      <c r="I27" s="240">
        <f t="shared" si="2"/>
        <v>40</v>
      </c>
      <c r="J27" s="241">
        <f t="shared" si="3"/>
        <v>904</v>
      </c>
      <c r="K27" s="720"/>
      <c r="L27" s="242" t="s">
        <v>303</v>
      </c>
      <c r="M27" s="243"/>
      <c r="N27" s="243">
        <f t="shared" si="4"/>
        <v>0</v>
      </c>
      <c r="O27" s="244">
        <f t="shared" si="5"/>
        <v>1280</v>
      </c>
    </row>
    <row r="28" spans="1:15" ht="21" customHeight="1">
      <c r="A28" s="721" t="s">
        <v>326</v>
      </c>
      <c r="B28" s="233" t="s">
        <v>300</v>
      </c>
      <c r="C28" s="234">
        <v>7</v>
      </c>
      <c r="D28" s="234">
        <f t="shared" si="0"/>
        <v>56</v>
      </c>
      <c r="E28" s="235">
        <f t="shared" si="1"/>
        <v>384</v>
      </c>
      <c r="F28" s="721" t="s">
        <v>327</v>
      </c>
      <c r="G28" s="233" t="s">
        <v>300</v>
      </c>
      <c r="H28" s="234">
        <v>5</v>
      </c>
      <c r="I28" s="234">
        <f t="shared" si="2"/>
        <v>40</v>
      </c>
      <c r="J28" s="235">
        <f t="shared" si="3"/>
        <v>944</v>
      </c>
      <c r="K28" s="721" t="s">
        <v>328</v>
      </c>
      <c r="L28" s="245" t="s">
        <v>300</v>
      </c>
      <c r="M28" s="246">
        <v>7</v>
      </c>
      <c r="N28" s="246">
        <f t="shared" si="4"/>
        <v>56</v>
      </c>
      <c r="O28" s="247">
        <f t="shared" si="5"/>
        <v>1336</v>
      </c>
    </row>
    <row r="29" spans="1:15" ht="21" customHeight="1">
      <c r="A29" s="720"/>
      <c r="B29" s="230" t="s">
        <v>303</v>
      </c>
      <c r="C29" s="231"/>
      <c r="D29" s="231">
        <f t="shared" si="0"/>
        <v>0</v>
      </c>
      <c r="E29" s="232">
        <f t="shared" si="1"/>
        <v>384</v>
      </c>
      <c r="F29" s="720"/>
      <c r="G29" s="242" t="s">
        <v>303</v>
      </c>
      <c r="H29" s="243"/>
      <c r="I29" s="243">
        <f t="shared" si="2"/>
        <v>0</v>
      </c>
      <c r="J29" s="244">
        <f t="shared" si="3"/>
        <v>944</v>
      </c>
      <c r="K29" s="720"/>
      <c r="L29" s="242" t="s">
        <v>303</v>
      </c>
      <c r="M29" s="243"/>
      <c r="N29" s="243">
        <f t="shared" si="4"/>
        <v>0</v>
      </c>
      <c r="O29" s="244">
        <f t="shared" si="5"/>
        <v>1336</v>
      </c>
    </row>
    <row r="30" spans="1:15" ht="21" customHeight="1">
      <c r="A30" s="721" t="s">
        <v>329</v>
      </c>
      <c r="B30" s="233" t="s">
        <v>300</v>
      </c>
      <c r="C30" s="234">
        <v>7</v>
      </c>
      <c r="D30" s="234">
        <f t="shared" si="0"/>
        <v>56</v>
      </c>
      <c r="E30" s="235">
        <f t="shared" si="1"/>
        <v>440</v>
      </c>
      <c r="F30" s="721" t="s">
        <v>330</v>
      </c>
      <c r="G30" s="245" t="s">
        <v>300</v>
      </c>
      <c r="H30" s="246">
        <v>6</v>
      </c>
      <c r="I30" s="246">
        <f t="shared" si="2"/>
        <v>48</v>
      </c>
      <c r="J30" s="247">
        <f t="shared" si="3"/>
        <v>992</v>
      </c>
      <c r="K30" s="726" t="s">
        <v>331</v>
      </c>
      <c r="L30" s="245" t="s">
        <v>300</v>
      </c>
      <c r="M30" s="246">
        <v>7</v>
      </c>
      <c r="N30" s="246">
        <f t="shared" si="4"/>
        <v>56</v>
      </c>
      <c r="O30" s="247">
        <f t="shared" si="5"/>
        <v>1392</v>
      </c>
    </row>
    <row r="31" spans="1:15" ht="21" customHeight="1">
      <c r="A31" s="720"/>
      <c r="B31" s="230" t="s">
        <v>303</v>
      </c>
      <c r="C31" s="231"/>
      <c r="D31" s="231">
        <f t="shared" si="0"/>
        <v>0</v>
      </c>
      <c r="E31" s="232">
        <f t="shared" si="1"/>
        <v>440</v>
      </c>
      <c r="F31" s="720"/>
      <c r="G31" s="242" t="s">
        <v>303</v>
      </c>
      <c r="H31" s="243"/>
      <c r="I31" s="243">
        <f t="shared" si="2"/>
        <v>0</v>
      </c>
      <c r="J31" s="244">
        <f t="shared" si="3"/>
        <v>992</v>
      </c>
      <c r="K31" s="720"/>
      <c r="L31" s="242" t="s">
        <v>303</v>
      </c>
      <c r="M31" s="243"/>
      <c r="N31" s="243">
        <f t="shared" si="4"/>
        <v>0</v>
      </c>
      <c r="O31" s="244">
        <f t="shared" si="5"/>
        <v>1392</v>
      </c>
    </row>
    <row r="32" spans="1:15" ht="21" customHeight="1">
      <c r="A32" s="726" t="s">
        <v>332</v>
      </c>
      <c r="B32" s="233" t="s">
        <v>300</v>
      </c>
      <c r="C32" s="234"/>
      <c r="D32" s="234">
        <f t="shared" si="0"/>
        <v>0</v>
      </c>
      <c r="E32" s="235">
        <f t="shared" si="1"/>
        <v>440</v>
      </c>
      <c r="F32" s="728" t="s">
        <v>346</v>
      </c>
      <c r="G32" s="729"/>
      <c r="H32" s="729"/>
      <c r="I32" s="722">
        <f>+C12+C13+C14+C15+C16+C17+C18+C19+C20+C21+C22+C23+C24+C25+C26+C27+C28+C29+C30+C31+C32+C33+H12+H13+H14+H15+H16+H17+H18+H19+H20+H21+H22+H23+H24+H25+H26+H27+H28+H29+H30+H31+M12+M13+M14+M15+M16+M17+M18+M19+M20+M21+M22+M23+M24+M25+M26+M27+M28+M29+M30+M31</f>
        <v>174</v>
      </c>
      <c r="J32" s="724" t="s">
        <v>333</v>
      </c>
      <c r="K32" s="728" t="s">
        <v>334</v>
      </c>
      <c r="L32" s="729"/>
      <c r="M32" s="729"/>
      <c r="N32" s="722">
        <f>+O31</f>
        <v>1392</v>
      </c>
      <c r="O32" s="724" t="s">
        <v>335</v>
      </c>
    </row>
    <row r="33" spans="1:15" ht="21" customHeight="1" thickBot="1">
      <c r="A33" s="727"/>
      <c r="B33" s="236" t="s">
        <v>303</v>
      </c>
      <c r="C33" s="237"/>
      <c r="D33" s="237">
        <f t="shared" si="0"/>
        <v>0</v>
      </c>
      <c r="E33" s="238">
        <f t="shared" si="1"/>
        <v>440</v>
      </c>
      <c r="F33" s="730"/>
      <c r="G33" s="731"/>
      <c r="H33" s="731"/>
      <c r="I33" s="723"/>
      <c r="J33" s="725"/>
      <c r="K33" s="730"/>
      <c r="L33" s="731"/>
      <c r="M33" s="731"/>
      <c r="N33" s="723"/>
      <c r="O33" s="725"/>
    </row>
  </sheetData>
  <mergeCells count="36">
    <mergeCell ref="A1:B3"/>
    <mergeCell ref="K12:K13"/>
    <mergeCell ref="A14:A15"/>
    <mergeCell ref="F14:F15"/>
    <mergeCell ref="K14:K15"/>
    <mergeCell ref="A16:A17"/>
    <mergeCell ref="F16:F17"/>
    <mergeCell ref="K16:K17"/>
    <mergeCell ref="A18:A19"/>
    <mergeCell ref="F18:F19"/>
    <mergeCell ref="K18:K19"/>
    <mergeCell ref="A20:A21"/>
    <mergeCell ref="F20:F21"/>
    <mergeCell ref="K20:K21"/>
    <mergeCell ref="A22:A23"/>
    <mergeCell ref="F22:F23"/>
    <mergeCell ref="K22:K23"/>
    <mergeCell ref="A24:A25"/>
    <mergeCell ref="F24:F25"/>
    <mergeCell ref="K24:K25"/>
    <mergeCell ref="A26:A27"/>
    <mergeCell ref="F26:F27"/>
    <mergeCell ref="K26:K27"/>
    <mergeCell ref="A28:A29"/>
    <mergeCell ref="F28:F29"/>
    <mergeCell ref="K28:K29"/>
    <mergeCell ref="N32:N33"/>
    <mergeCell ref="O32:O33"/>
    <mergeCell ref="A30:A31"/>
    <mergeCell ref="F30:F31"/>
    <mergeCell ref="K30:K31"/>
    <mergeCell ref="A32:A33"/>
    <mergeCell ref="F32:H33"/>
    <mergeCell ref="I32:I33"/>
    <mergeCell ref="J32:J33"/>
    <mergeCell ref="K32:M33"/>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指定請求書記載方法</vt:lpstr>
      <vt:lpstr>初期入力</vt:lpstr>
      <vt:lpstr>請求データ入力</vt:lpstr>
      <vt:lpstr>指定請求書書式（施工会社用）202310改定</vt:lpstr>
      <vt:lpstr>現場稼働報告書(提出用）</vt:lpstr>
      <vt:lpstr>初期入力例</vt:lpstr>
      <vt:lpstr>請求データ入力例</vt:lpstr>
      <vt:lpstr>指定請求書入力例(施工会社用）</vt:lpstr>
      <vt:lpstr>現場稼働報告書記入例</vt:lpstr>
      <vt:lpstr>新コード表(参考資料）</vt:lpstr>
      <vt:lpstr>'指定請求書入力例(施工会社用）'!Print_Area</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TOSHIKI　ISHII</dc:creator>
  <cp:lastModifiedBy>仁美 野本</cp:lastModifiedBy>
  <cp:lastPrinted>2023-08-25T05:30:33Z</cp:lastPrinted>
  <dcterms:created xsi:type="dcterms:W3CDTF">2004-08-30T02:45:08Z</dcterms:created>
  <dcterms:modified xsi:type="dcterms:W3CDTF">2024-01-11T02:40:28Z</dcterms:modified>
</cp:coreProperties>
</file>